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Z:\ugsbt\1 Расчеты\2024\10. октябрь 2024\Тарифы\"/>
    </mc:Choice>
  </mc:AlternateContent>
  <xr:revisionPtr revIDLastSave="0" documentId="13_ncr:1_{E28C3A0F-7004-406F-81C6-454CF4DA8C88}" xr6:coauthVersionLast="47" xr6:coauthVersionMax="47" xr10:uidLastSave="{00000000-0000-0000-0000-000000000000}"/>
  <bookViews>
    <workbookView xWindow="-17010" yWindow="240" windowWidth="15180" windowHeight="14520" xr2:uid="{00000000-000D-0000-FFFF-FFFF00000000}"/>
  </bookViews>
  <sheets>
    <sheet name="10" sheetId="1" r:id="rId1"/>
  </sheets>
  <definedNames>
    <definedName name="_xlnm.Print_Area" localSheetId="0">'10'!$A$1:$H$113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K11" i="1"/>
  <c r="K12" i="1"/>
  <c r="J12" i="1" l="1"/>
  <c r="L9" i="1" l="1"/>
  <c r="K80" i="1"/>
  <c r="K75" i="1"/>
  <c r="K36" i="1"/>
  <c r="K31" i="1"/>
  <c r="K26" i="1"/>
  <c r="K9" i="1"/>
  <c r="J109" i="1"/>
  <c r="J108" i="1"/>
  <c r="J107" i="1"/>
  <c r="J105" i="1"/>
  <c r="J104" i="1"/>
  <c r="J103" i="1"/>
  <c r="J102" i="1"/>
  <c r="J100" i="1"/>
  <c r="J99" i="1"/>
  <c r="J98" i="1"/>
  <c r="J97" i="1"/>
  <c r="J94" i="1"/>
  <c r="J93" i="1"/>
  <c r="J92" i="1"/>
  <c r="J91" i="1"/>
  <c r="J89" i="1"/>
  <c r="J88" i="1"/>
  <c r="J87" i="1"/>
  <c r="J86" i="1"/>
  <c r="J83" i="1"/>
  <c r="J82" i="1"/>
  <c r="J81" i="1"/>
  <c r="J80" i="1"/>
  <c r="J78" i="1"/>
  <c r="J77" i="1"/>
  <c r="J76" i="1"/>
  <c r="J75" i="1"/>
  <c r="J71" i="1"/>
  <c r="J70" i="1"/>
  <c r="J69" i="1"/>
  <c r="J68" i="1"/>
  <c r="J66" i="1"/>
  <c r="J65" i="1"/>
  <c r="J64" i="1"/>
  <c r="J63" i="1"/>
  <c r="J61" i="1"/>
  <c r="J60" i="1"/>
  <c r="J59" i="1"/>
  <c r="J58" i="1"/>
  <c r="J55" i="1"/>
  <c r="J54" i="1"/>
  <c r="J53" i="1"/>
  <c r="J52" i="1"/>
  <c r="J50" i="1"/>
  <c r="J49" i="1"/>
  <c r="J48" i="1"/>
  <c r="J47" i="1"/>
  <c r="J45" i="1"/>
  <c r="J44" i="1"/>
  <c r="J43" i="1"/>
  <c r="J42" i="1"/>
  <c r="J39" i="1"/>
  <c r="J38" i="1"/>
  <c r="J37" i="1"/>
  <c r="J36" i="1"/>
  <c r="J34" i="1"/>
  <c r="J33" i="1"/>
  <c r="J32" i="1"/>
  <c r="J31" i="1"/>
  <c r="J29" i="1"/>
  <c r="J28" i="1"/>
  <c r="J27" i="1"/>
  <c r="J26" i="1"/>
  <c r="J22" i="1"/>
  <c r="J21" i="1"/>
  <c r="J20" i="1"/>
  <c r="J19" i="1"/>
  <c r="J17" i="1"/>
  <c r="J16" i="1"/>
  <c r="J15" i="1"/>
  <c r="J14" i="1"/>
  <c r="J10" i="1"/>
  <c r="J11" i="1"/>
  <c r="J9" i="1"/>
  <c r="M109" i="1"/>
  <c r="N109" i="1" s="1"/>
  <c r="H109" i="1"/>
  <c r="H108" i="1"/>
  <c r="H107" i="1"/>
  <c r="H105" i="1"/>
  <c r="H104" i="1"/>
  <c r="H103" i="1"/>
  <c r="H102" i="1"/>
  <c r="N100" i="1"/>
  <c r="H100" i="1"/>
  <c r="H99" i="1"/>
  <c r="H98" i="1"/>
  <c r="H97" i="1"/>
  <c r="H94" i="1"/>
  <c r="H93" i="1"/>
  <c r="H92" i="1"/>
  <c r="H91" i="1"/>
  <c r="H89" i="1"/>
  <c r="H88" i="1"/>
  <c r="H87" i="1"/>
  <c r="H86" i="1"/>
  <c r="H83" i="1"/>
  <c r="H82" i="1"/>
  <c r="H81" i="1"/>
  <c r="H80" i="1"/>
  <c r="H78" i="1"/>
  <c r="H77" i="1"/>
  <c r="H76" i="1"/>
  <c r="H75" i="1"/>
  <c r="H71" i="1"/>
  <c r="H70" i="1"/>
  <c r="H69" i="1"/>
  <c r="H68" i="1"/>
  <c r="H66" i="1"/>
  <c r="H65" i="1"/>
  <c r="H64" i="1"/>
  <c r="H63" i="1"/>
  <c r="H61" i="1"/>
  <c r="H60" i="1"/>
  <c r="H59" i="1"/>
  <c r="H58" i="1"/>
  <c r="H55" i="1"/>
  <c r="H54" i="1"/>
  <c r="H53" i="1"/>
  <c r="H52" i="1"/>
  <c r="H50" i="1"/>
  <c r="H49" i="1"/>
  <c r="H48" i="1"/>
  <c r="H47" i="1"/>
  <c r="H45" i="1"/>
  <c r="H44" i="1"/>
  <c r="H43" i="1"/>
  <c r="H42" i="1"/>
  <c r="H39" i="1"/>
  <c r="H38" i="1"/>
  <c r="H37" i="1"/>
  <c r="H36" i="1"/>
  <c r="H34" i="1"/>
  <c r="H33" i="1"/>
  <c r="H32" i="1"/>
  <c r="H31" i="1"/>
  <c r="H29" i="1"/>
  <c r="H28" i="1"/>
  <c r="H27" i="1"/>
  <c r="H26" i="1"/>
  <c r="M22" i="1"/>
  <c r="H22" i="1"/>
  <c r="M21" i="1"/>
  <c r="H21" i="1"/>
  <c r="M20" i="1"/>
  <c r="H20" i="1"/>
  <c r="M19" i="1"/>
  <c r="H19" i="1"/>
  <c r="M17" i="1"/>
  <c r="H17" i="1"/>
  <c r="M16" i="1"/>
  <c r="H16" i="1"/>
  <c r="M15" i="1"/>
  <c r="H15" i="1"/>
  <c r="M14" i="1"/>
  <c r="H14" i="1"/>
  <c r="M12" i="1"/>
  <c r="H12" i="1"/>
  <c r="M11" i="1"/>
  <c r="H11" i="1"/>
  <c r="M10" i="1"/>
  <c r="H10" i="1"/>
  <c r="O9" i="1"/>
  <c r="N9" i="1"/>
  <c r="M9" i="1"/>
  <c r="H9" i="1"/>
</calcChain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<sst xmlns="http://schemas.openxmlformats.org/spreadsheetml/2006/main" count="119" uniqueCount="34">
  <si>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октябре 2024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</si>
  <si>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</si>
  <si>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</si>
  <si>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</si>
  <si>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октябре</t>
    </r>
    <r>
      <rPr>
        <b/>
        <sz val="11"/>
        <rFont val="Times New Roman"/>
        <family val="1"/>
        <charset val="204"/>
      </rPr>
      <t xml:space="preserve"> 2024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</si>
  <si>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октябре </t>
    </r>
    <r>
      <rPr>
        <b/>
        <sz val="11"/>
        <rFont val="Times New Roman"/>
        <family val="1"/>
        <charset val="204"/>
      </rPr>
      <t>2024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</si>
  <si>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</si>
  <si>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</si>
  <si>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</si>
  <si>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плата за услуги по управлению изменением режима потребления электрической энергии для потребителей 1-2 ЦК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</si>
  <si>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</si>
  <si>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</si>
  <si>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</si>
  <si>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</si>
  <si>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</si>
  <si>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</si>
  <si>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</si>
  <si>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</si>
  <si>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</si>
  <si>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</si>
  <si>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</si>
  <si>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</si>
  <si>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</si>
  <si>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</si>
  <si>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</si>
  <si>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</si>
  <si>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</si>
  <si>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 с учетом платы за услуги по управлению изменением режима потребления электрической энергии для потребителей 3-6 ЦК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</si>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</sst>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000"/>
    <numFmt numFmtId="166" formatCode="0.000"/>
    <numFmt numFmtId="167" formatCode="#,##0.00000"/>
    <numFmt numFmtId="168" formatCode="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13" xfId="0" applyFont="1" applyBorder="1" applyAlignment="1">
      <alignment horizontal="left" vertical="top"/>
    </xf>
    <xf numFmtId="164" fontId="2" fillId="0" borderId="14" xfId="0" applyNumberFormat="1" applyFont="1" applyBorder="1" applyAlignment="1">
      <alignment horizontal="center" vertical="top"/>
    </xf>
    <xf numFmtId="164" fontId="2" fillId="2" borderId="14" xfId="0" applyNumberFormat="1" applyFont="1" applyFill="1" applyBorder="1" applyAlignment="1">
      <alignment horizontal="center" vertical="top"/>
    </xf>
    <xf numFmtId="164" fontId="2" fillId="0" borderId="15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0" fontId="2" fillId="0" borderId="7" xfId="0" applyFont="1" applyBorder="1" applyAlignment="1">
      <alignment horizontal="left" vertical="top"/>
    </xf>
    <xf numFmtId="164" fontId="2" fillId="0" borderId="8" xfId="0" applyNumberFormat="1" applyFont="1" applyBorder="1" applyAlignment="1">
      <alignment horizontal="center" vertical="top"/>
    </xf>
    <xf numFmtId="164" fontId="2" fillId="0" borderId="9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8" fontId="0" fillId="0" borderId="0" xfId="0" applyNumberFormat="1"/>
    <xf numFmtId="0" fontId="2" fillId="0" borderId="21" xfId="0" applyFont="1" applyBorder="1" applyAlignment="1">
      <alignment horizontal="left" vertical="top"/>
    </xf>
    <xf numFmtId="164" fontId="2" fillId="0" borderId="22" xfId="0" applyNumberFormat="1" applyFont="1" applyBorder="1" applyAlignment="1">
      <alignment horizontal="center" vertical="top"/>
    </xf>
    <xf numFmtId="164" fontId="2" fillId="2" borderId="22" xfId="0" applyNumberFormat="1" applyFont="1" applyFill="1" applyBorder="1" applyAlignment="1">
      <alignment horizontal="center" vertical="top"/>
    </xf>
    <xf numFmtId="164" fontId="2" fillId="0" borderId="23" xfId="0" applyNumberFormat="1" applyFont="1" applyBorder="1" applyAlignment="1">
      <alignment horizontal="center" vertical="top"/>
    </xf>
    <xf numFmtId="0" fontId="2" fillId="0" borderId="24" xfId="0" applyFont="1" applyBorder="1" applyAlignment="1">
      <alignment horizontal="left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5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113"/>
  <sheetViews>
    <sheetView tabSelected="1" view="pageBreakPreview" topLeftCell="A2" zoomScaleNormal="75" zoomScaleSheetLayoutView="100" workbookViewId="0">
      <selection activeCell="J16" sqref="J16"/>
    </sheetView>
  </sheetViews>
  <sheetFormatPr defaultRowHeight="12.75" x14ac:dyDescent="0.2"/>
  <cols>
    <col min="1" max="1" width="4.28515625" customWidth="1"/>
    <col min="2" max="2" width="9.28515625" customWidth="1"/>
    <col min="3" max="3" width="14.42578125" customWidth="1"/>
    <col min="4" max="4" width="12" customWidth="1"/>
    <col min="5" max="5" width="10.5703125" customWidth="1"/>
    <col min="6" max="6" width="14.85546875" customWidth="1"/>
    <col min="7" max="7" width="18.5703125" customWidth="1"/>
    <col min="8" max="8" width="17" customWidth="1"/>
    <col min="9" max="9" width="1.5703125" customWidth="1"/>
    <col min="10" max="12" width="10.7109375" customWidth="1"/>
    <col min="13" max="13" width="13.28515625" customWidth="1"/>
    <col min="14" max="14" width="10.5703125" bestFit="1" customWidth="1"/>
    <col min="15" max="15" width="12" customWidth="1"/>
    <col min="18" max="21" width="10.42578125" customWidth="1"/>
    <col min="22" max="22" width="9.5703125" bestFit="1" customWidth="1"/>
  </cols>
  <sheetData>
    <row r="1" spans="2:19" ht="7.5" customHeight="1" x14ac:dyDescent="0.2">
      <c r="B1" s="52"/>
      <c r="C1" s="53"/>
      <c r="D1" s="53"/>
      <c r="E1" s="53"/>
      <c r="F1" s="53"/>
      <c r="G1" s="53"/>
      <c r="H1" s="53"/>
    </row>
    <row r="2" spans="2:19" ht="57" customHeight="1" x14ac:dyDescent="0.3">
      <c r="B2" s="54" t="s">
        <v>0</v>
      </c>
      <c r="C2" s="54"/>
      <c r="D2" s="54"/>
      <c r="E2" s="54"/>
      <c r="F2" s="54"/>
      <c r="G2" s="54"/>
      <c r="H2" s="54"/>
    </row>
    <row r="3" spans="2:19" ht="15.75" customHeight="1" thickBot="1" x14ac:dyDescent="0.3">
      <c r="B3" s="55" t="s">
        <v>1</v>
      </c>
      <c r="C3" s="55"/>
      <c r="D3" s="55"/>
      <c r="E3" s="55"/>
      <c r="F3" s="55"/>
      <c r="G3" s="55"/>
      <c r="H3" s="55"/>
    </row>
    <row r="4" spans="2:19" ht="15" customHeight="1" x14ac:dyDescent="0.2">
      <c r="B4" s="33" t="s">
        <v>2</v>
      </c>
      <c r="C4" s="57" t="s">
        <v>3</v>
      </c>
      <c r="D4" s="58"/>
      <c r="E4" s="58"/>
      <c r="F4" s="59"/>
      <c r="G4" s="60" t="s">
        <v>4</v>
      </c>
      <c r="H4" s="35" t="s">
        <v>5</v>
      </c>
    </row>
    <row r="5" spans="2:19" ht="119.25" customHeight="1" x14ac:dyDescent="0.2">
      <c r="B5" s="56"/>
      <c r="C5" s="1" t="s">
        <v>6</v>
      </c>
      <c r="D5" s="1" t="s">
        <v>7</v>
      </c>
      <c r="E5" s="1" t="s">
        <v>8</v>
      </c>
      <c r="F5" s="2" t="s">
        <v>9</v>
      </c>
      <c r="G5" s="61"/>
      <c r="H5" s="62"/>
      <c r="M5" s="3" t="s">
        <v>10</v>
      </c>
    </row>
    <row r="6" spans="2:19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6">
        <v>7</v>
      </c>
    </row>
    <row r="7" spans="2:19" ht="40.5" customHeight="1" thickBot="1" x14ac:dyDescent="0.25">
      <c r="B7" s="46" t="s">
        <v>11</v>
      </c>
      <c r="C7" s="47"/>
      <c r="D7" s="47"/>
      <c r="E7" s="47"/>
      <c r="F7" s="47"/>
      <c r="G7" s="47"/>
      <c r="H7" s="48"/>
      <c r="N7" s="7" t="s">
        <v>12</v>
      </c>
      <c r="O7" s="7" t="s">
        <v>13</v>
      </c>
    </row>
    <row r="8" spans="2:19" ht="15.75" customHeight="1" x14ac:dyDescent="0.2">
      <c r="B8" s="49" t="s">
        <v>14</v>
      </c>
      <c r="C8" s="50"/>
      <c r="D8" s="50"/>
      <c r="E8" s="50"/>
      <c r="F8" s="50"/>
      <c r="G8" s="50"/>
      <c r="H8" s="51"/>
    </row>
    <row r="9" spans="2:19" ht="15.75" x14ac:dyDescent="0.2">
      <c r="B9" s="8" t="s">
        <v>15</v>
      </c>
      <c r="C9" s="9">
        <v>239.607</v>
      </c>
      <c r="D9" s="9">
        <v>74.650999999999996</v>
      </c>
      <c r="E9" s="10">
        <v>0.48</v>
      </c>
      <c r="F9" s="10">
        <v>7.0999999999999994E-2</v>
      </c>
      <c r="G9" s="10">
        <v>361.37599999999998</v>
      </c>
      <c r="H9" s="11">
        <f>C9+D9+E9+G9+F9</f>
        <v>676.18500000000006</v>
      </c>
      <c r="J9">
        <f>H9/100</f>
        <v>6.7618500000000008</v>
      </c>
      <c r="K9">
        <f>G9/100</f>
        <v>3.6137599999999996</v>
      </c>
      <c r="L9">
        <f>(E9+F9)/100</f>
        <v>5.5099999999999993E-3</v>
      </c>
      <c r="M9" s="12">
        <f>D9+E9+G9+F9</f>
        <v>436.57799999999997</v>
      </c>
      <c r="N9" s="12">
        <f>G9+76.051+E9+F9</f>
        <v>437.97800000000001</v>
      </c>
      <c r="O9" s="12">
        <f>G9+E9+D14+F9</f>
        <v>392.52200000000005</v>
      </c>
    </row>
    <row r="10" spans="2:19" ht="15.75" x14ac:dyDescent="0.2">
      <c r="B10" s="8" t="s">
        <v>16</v>
      </c>
      <c r="C10" s="9">
        <v>314.13900000000001</v>
      </c>
      <c r="D10" s="9">
        <v>74.650999999999996</v>
      </c>
      <c r="E10" s="9">
        <v>0.48</v>
      </c>
      <c r="F10" s="9">
        <v>7.0999999999999994E-2</v>
      </c>
      <c r="G10" s="10">
        <v>361.37599999999998</v>
      </c>
      <c r="H10" s="11">
        <f t="shared" ref="H10:H12" si="0">C10+D10+E10+G10+F10</f>
        <v>750.71699999999998</v>
      </c>
      <c r="J10">
        <f t="shared" ref="J10:J12" si="1">H10/100</f>
        <v>7.5071699999999995</v>
      </c>
      <c r="K10">
        <f t="shared" ref="K10:K11" si="2">J10+0.5</f>
        <v>8.0071699999999986</v>
      </c>
      <c r="M10" s="12">
        <f t="shared" ref="M10:M22" si="3">D10+E10+G10+F10</f>
        <v>436.57799999999997</v>
      </c>
      <c r="N10" s="13"/>
      <c r="O10" s="13"/>
      <c r="R10" s="14"/>
      <c r="S10" s="14"/>
    </row>
    <row r="11" spans="2:19" ht="15.75" x14ac:dyDescent="0.2">
      <c r="B11" s="8" t="s">
        <v>17</v>
      </c>
      <c r="C11" s="9">
        <v>485.404</v>
      </c>
      <c r="D11" s="9">
        <v>74.650999999999996</v>
      </c>
      <c r="E11" s="9">
        <v>0.48</v>
      </c>
      <c r="F11" s="9">
        <v>7.0999999999999994E-2</v>
      </c>
      <c r="G11" s="10">
        <v>361.37599999999998</v>
      </c>
      <c r="H11" s="11">
        <f t="shared" si="0"/>
        <v>921.98199999999997</v>
      </c>
      <c r="J11">
        <f t="shared" si="1"/>
        <v>9.2198200000000003</v>
      </c>
      <c r="K11">
        <f t="shared" si="2"/>
        <v>9.7198200000000003</v>
      </c>
      <c r="M11" s="12">
        <f t="shared" si="3"/>
        <v>436.57799999999997</v>
      </c>
      <c r="N11" s="13"/>
      <c r="O11" s="13"/>
    </row>
    <row r="12" spans="2:19" ht="16.5" customHeight="1" thickBot="1" x14ac:dyDescent="0.25">
      <c r="B12" s="8" t="s">
        <v>18</v>
      </c>
      <c r="C12" s="9">
        <v>647.10199999999998</v>
      </c>
      <c r="D12" s="9">
        <v>74.650999999999996</v>
      </c>
      <c r="E12" s="9">
        <v>0.48</v>
      </c>
      <c r="F12" s="9">
        <v>7.0999999999999994E-2</v>
      </c>
      <c r="G12" s="10">
        <v>361.37599999999998</v>
      </c>
      <c r="H12" s="11">
        <f t="shared" si="0"/>
        <v>1083.6799999999998</v>
      </c>
      <c r="J12">
        <f t="shared" si="1"/>
        <v>10.836799999999998</v>
      </c>
      <c r="K12">
        <f>J12+0.5</f>
        <v>11.336799999999998</v>
      </c>
      <c r="M12" s="12">
        <f t="shared" si="3"/>
        <v>436.57799999999997</v>
      </c>
      <c r="N12" s="13"/>
      <c r="O12" s="13"/>
    </row>
    <row r="13" spans="2:19" ht="16.5" customHeight="1" x14ac:dyDescent="0.2">
      <c r="B13" s="33" t="s">
        <v>19</v>
      </c>
      <c r="C13" s="34"/>
      <c r="D13" s="34"/>
      <c r="E13" s="34"/>
      <c r="F13" s="34"/>
      <c r="G13" s="34"/>
      <c r="H13" s="35"/>
      <c r="M13" s="12"/>
      <c r="N13" s="13"/>
    </row>
    <row r="14" spans="2:19" ht="16.5" customHeight="1" x14ac:dyDescent="0.2">
      <c r="B14" s="8" t="s">
        <v>15</v>
      </c>
      <c r="C14" s="9">
        <v>239.607</v>
      </c>
      <c r="D14" s="9">
        <v>30.594999999999999</v>
      </c>
      <c r="E14" s="9">
        <v>0.48</v>
      </c>
      <c r="F14" s="9">
        <v>7.0999999999999994E-2</v>
      </c>
      <c r="G14" s="9">
        <v>361.37599999999998</v>
      </c>
      <c r="H14" s="11">
        <f>C14+D14+E14+G14+F14</f>
        <v>632.12900000000002</v>
      </c>
      <c r="J14">
        <f>H14/100</f>
        <v>6.3212900000000003</v>
      </c>
      <c r="M14" s="12">
        <f t="shared" si="3"/>
        <v>392.52199999999999</v>
      </c>
      <c r="N14" s="13"/>
      <c r="S14" s="15"/>
    </row>
    <row r="15" spans="2:19" ht="16.5" customHeight="1" x14ac:dyDescent="0.2">
      <c r="B15" s="8" t="s">
        <v>16</v>
      </c>
      <c r="C15" s="9">
        <v>314.13900000000001</v>
      </c>
      <c r="D15" s="9">
        <v>30.594999999999999</v>
      </c>
      <c r="E15" s="9">
        <v>0.48</v>
      </c>
      <c r="F15" s="9">
        <v>7.0999999999999994E-2</v>
      </c>
      <c r="G15" s="9">
        <v>361.37599999999998</v>
      </c>
      <c r="H15" s="11">
        <f t="shared" ref="H15:H17" si="4">C15+D15+E15+G15+F15</f>
        <v>706.66100000000006</v>
      </c>
      <c r="J15">
        <f t="shared" ref="J15:J17" si="5">H15/100</f>
        <v>7.0666100000000007</v>
      </c>
      <c r="M15" s="12">
        <f t="shared" si="3"/>
        <v>392.52199999999999</v>
      </c>
      <c r="N15" s="13"/>
      <c r="S15" s="15"/>
    </row>
    <row r="16" spans="2:19" ht="16.5" customHeight="1" x14ac:dyDescent="0.2">
      <c r="B16" s="8" t="s">
        <v>17</v>
      </c>
      <c r="C16" s="9">
        <v>485.404</v>
      </c>
      <c r="D16" s="9">
        <v>30.594999999999999</v>
      </c>
      <c r="E16" s="9">
        <v>0.48</v>
      </c>
      <c r="F16" s="9">
        <v>7.0999999999999994E-2</v>
      </c>
      <c r="G16" s="9">
        <v>361.37599999999998</v>
      </c>
      <c r="H16" s="11">
        <f t="shared" si="4"/>
        <v>877.92600000000004</v>
      </c>
      <c r="J16">
        <f t="shared" si="5"/>
        <v>8.7792600000000007</v>
      </c>
      <c r="M16" s="12">
        <f t="shared" si="3"/>
        <v>392.52199999999999</v>
      </c>
      <c r="N16" s="13"/>
      <c r="S16" s="15"/>
    </row>
    <row r="17" spans="2:19" ht="16.5" customHeight="1" thickBot="1" x14ac:dyDescent="0.25">
      <c r="B17" s="8" t="s">
        <v>18</v>
      </c>
      <c r="C17" s="9">
        <v>647.10199999999998</v>
      </c>
      <c r="D17" s="9">
        <v>30.594999999999999</v>
      </c>
      <c r="E17" s="9">
        <v>0.48</v>
      </c>
      <c r="F17" s="9">
        <v>7.0999999999999994E-2</v>
      </c>
      <c r="G17" s="9">
        <v>361.37599999999998</v>
      </c>
      <c r="H17" s="11">
        <f t="shared" si="4"/>
        <v>1039.6239999999998</v>
      </c>
      <c r="J17">
        <f t="shared" si="5"/>
        <v>10.396239999999999</v>
      </c>
      <c r="M17" s="12">
        <f t="shared" si="3"/>
        <v>392.52199999999999</v>
      </c>
      <c r="N17" s="13"/>
      <c r="S17" s="15"/>
    </row>
    <row r="18" spans="2:19" ht="16.5" customHeight="1" x14ac:dyDescent="0.2">
      <c r="B18" s="33" t="s">
        <v>20</v>
      </c>
      <c r="C18" s="34"/>
      <c r="D18" s="34"/>
      <c r="E18" s="34"/>
      <c r="F18" s="34"/>
      <c r="G18" s="34"/>
      <c r="H18" s="35"/>
      <c r="M18" s="12"/>
      <c r="N18" s="12"/>
    </row>
    <row r="19" spans="2:19" ht="16.5" customHeight="1" x14ac:dyDescent="0.2">
      <c r="B19" s="8" t="s">
        <v>15</v>
      </c>
      <c r="C19" s="9">
        <v>239.607</v>
      </c>
      <c r="D19" s="9">
        <v>28.934000000000001</v>
      </c>
      <c r="E19" s="9">
        <v>0.48</v>
      </c>
      <c r="F19" s="9">
        <v>7.0999999999999994E-2</v>
      </c>
      <c r="G19" s="9">
        <v>361.37599999999998</v>
      </c>
      <c r="H19" s="11">
        <f>C19+D19+E19+G19+F19</f>
        <v>630.46799999999996</v>
      </c>
      <c r="J19">
        <f>H19/100</f>
        <v>6.3046799999999994</v>
      </c>
      <c r="M19" s="12">
        <f t="shared" si="3"/>
        <v>390.86099999999999</v>
      </c>
      <c r="N19" s="13"/>
    </row>
    <row r="20" spans="2:19" ht="16.5" customHeight="1" x14ac:dyDescent="0.2">
      <c r="B20" s="8" t="s">
        <v>16</v>
      </c>
      <c r="C20" s="9">
        <v>314.13900000000001</v>
      </c>
      <c r="D20" s="9">
        <v>28.934000000000001</v>
      </c>
      <c r="E20" s="9">
        <v>0.48</v>
      </c>
      <c r="F20" s="9">
        <v>7.0999999999999994E-2</v>
      </c>
      <c r="G20" s="9">
        <v>361.37599999999998</v>
      </c>
      <c r="H20" s="11">
        <f t="shared" ref="H20:H22" si="6">C20+D20+E20+G20+F20</f>
        <v>705.00000000000011</v>
      </c>
      <c r="J20">
        <f t="shared" ref="J20:J22" si="7">H20/100</f>
        <v>7.0500000000000007</v>
      </c>
      <c r="M20" s="12">
        <f t="shared" si="3"/>
        <v>390.86099999999999</v>
      </c>
      <c r="N20" s="12"/>
    </row>
    <row r="21" spans="2:19" ht="16.5" customHeight="1" x14ac:dyDescent="0.2">
      <c r="B21" s="8" t="s">
        <v>17</v>
      </c>
      <c r="C21" s="9">
        <v>485.404</v>
      </c>
      <c r="D21" s="9">
        <v>28.934000000000001</v>
      </c>
      <c r="E21" s="9">
        <v>0.48</v>
      </c>
      <c r="F21" s="9">
        <v>7.0999999999999994E-2</v>
      </c>
      <c r="G21" s="9">
        <v>361.37599999999998</v>
      </c>
      <c r="H21" s="11">
        <f t="shared" si="6"/>
        <v>876.26499999999999</v>
      </c>
      <c r="J21">
        <f t="shared" si="7"/>
        <v>8.7626500000000007</v>
      </c>
      <c r="M21" s="12">
        <f t="shared" si="3"/>
        <v>390.86099999999999</v>
      </c>
      <c r="N21" s="12"/>
    </row>
    <row r="22" spans="2:19" ht="16.5" customHeight="1" thickBot="1" x14ac:dyDescent="0.25">
      <c r="B22" s="8" t="s">
        <v>18</v>
      </c>
      <c r="C22" s="9">
        <v>647.10199999999998</v>
      </c>
      <c r="D22" s="9">
        <v>28.934000000000001</v>
      </c>
      <c r="E22" s="9">
        <v>0.48</v>
      </c>
      <c r="F22" s="9">
        <v>7.0999999999999994E-2</v>
      </c>
      <c r="G22" s="9">
        <v>361.37599999999998</v>
      </c>
      <c r="H22" s="11">
        <f t="shared" si="6"/>
        <v>1037.9629999999997</v>
      </c>
      <c r="J22">
        <f t="shared" si="7"/>
        <v>10.379629999999997</v>
      </c>
      <c r="M22" s="12">
        <f t="shared" si="3"/>
        <v>390.86099999999999</v>
      </c>
      <c r="N22" s="12"/>
    </row>
    <row r="23" spans="2:19" ht="38.25" customHeight="1" thickBot="1" x14ac:dyDescent="0.25">
      <c r="B23" s="43" t="s">
        <v>21</v>
      </c>
      <c r="C23" s="44"/>
      <c r="D23" s="44"/>
      <c r="E23" s="44"/>
      <c r="F23" s="44"/>
      <c r="G23" s="44"/>
      <c r="H23" s="45"/>
    </row>
    <row r="24" spans="2:19" ht="16.5" customHeight="1" thickBot="1" x14ac:dyDescent="0.25">
      <c r="B24" s="33" t="s">
        <v>14</v>
      </c>
      <c r="C24" s="34"/>
      <c r="D24" s="34"/>
      <c r="E24" s="34"/>
      <c r="F24" s="34"/>
      <c r="G24" s="34"/>
      <c r="H24" s="35"/>
      <c r="M24" s="12"/>
    </row>
    <row r="25" spans="2:19" ht="15.75" x14ac:dyDescent="0.2">
      <c r="B25" s="36" t="s">
        <v>22</v>
      </c>
      <c r="C25" s="37"/>
      <c r="D25" s="37"/>
      <c r="E25" s="37"/>
      <c r="F25" s="37"/>
      <c r="G25" s="37"/>
      <c r="H25" s="38"/>
      <c r="M25" s="12"/>
    </row>
    <row r="26" spans="2:19" ht="15.75" x14ac:dyDescent="0.2">
      <c r="B26" s="8" t="s">
        <v>15</v>
      </c>
      <c r="C26" s="9">
        <v>239.607</v>
      </c>
      <c r="D26" s="9">
        <v>74.650999999999996</v>
      </c>
      <c r="E26" s="9">
        <v>0.48</v>
      </c>
      <c r="F26" s="9">
        <v>7.0999999999999994E-2</v>
      </c>
      <c r="G26" s="9">
        <v>160.94999999999999</v>
      </c>
      <c r="H26" s="11">
        <f>C26+D26+E26+G26+F26</f>
        <v>475.75900000000001</v>
      </c>
      <c r="J26">
        <f>H26/100</f>
        <v>4.7575900000000004</v>
      </c>
      <c r="K26">
        <f>G26/100</f>
        <v>1.6094999999999999</v>
      </c>
      <c r="M26" s="12"/>
      <c r="O26" s="16"/>
    </row>
    <row r="27" spans="2:19" ht="15.75" x14ac:dyDescent="0.2">
      <c r="B27" s="8" t="s">
        <v>16</v>
      </c>
      <c r="C27" s="9">
        <v>314.13900000000001</v>
      </c>
      <c r="D27" s="9">
        <v>74.650999999999996</v>
      </c>
      <c r="E27" s="9">
        <v>0.48</v>
      </c>
      <c r="F27" s="9">
        <v>7.0999999999999994E-2</v>
      </c>
      <c r="G27" s="9">
        <v>160.94999999999999</v>
      </c>
      <c r="H27" s="11">
        <f t="shared" ref="H27:H29" si="8">C27+D27+E27+G27+F27</f>
        <v>550.29100000000005</v>
      </c>
      <c r="J27">
        <f t="shared" ref="J27:J29" si="9">H27/100</f>
        <v>5.5029100000000009</v>
      </c>
      <c r="M27" s="12"/>
      <c r="O27" s="16"/>
    </row>
    <row r="28" spans="2:19" ht="15.75" x14ac:dyDescent="0.2">
      <c r="B28" s="8" t="s">
        <v>17</v>
      </c>
      <c r="C28" s="9">
        <v>485.404</v>
      </c>
      <c r="D28" s="9">
        <v>74.650999999999996</v>
      </c>
      <c r="E28" s="9">
        <v>0.48</v>
      </c>
      <c r="F28" s="9">
        <v>7.0999999999999994E-2</v>
      </c>
      <c r="G28" s="9">
        <v>160.94999999999999</v>
      </c>
      <c r="H28" s="11">
        <f t="shared" si="8"/>
        <v>721.55599999999993</v>
      </c>
      <c r="J28">
        <f t="shared" si="9"/>
        <v>7.2155599999999991</v>
      </c>
      <c r="M28" s="12"/>
      <c r="O28" s="16"/>
    </row>
    <row r="29" spans="2:19" ht="15.75" x14ac:dyDescent="0.2">
      <c r="B29" s="8" t="s">
        <v>18</v>
      </c>
      <c r="C29" s="9">
        <v>647.10199999999998</v>
      </c>
      <c r="D29" s="9">
        <v>74.650999999999996</v>
      </c>
      <c r="E29" s="9">
        <v>0.48</v>
      </c>
      <c r="F29" s="9">
        <v>7.0999999999999994E-2</v>
      </c>
      <c r="G29" s="9">
        <v>160.94999999999999</v>
      </c>
      <c r="H29" s="11">
        <f t="shared" si="8"/>
        <v>883.25400000000002</v>
      </c>
      <c r="J29">
        <f t="shared" si="9"/>
        <v>8.8325399999999998</v>
      </c>
      <c r="M29" s="12"/>
      <c r="O29" s="16"/>
    </row>
    <row r="30" spans="2:19" ht="15.75" x14ac:dyDescent="0.2">
      <c r="B30" s="39" t="s">
        <v>23</v>
      </c>
      <c r="C30" s="40"/>
      <c r="D30" s="40"/>
      <c r="E30" s="40"/>
      <c r="F30" s="40"/>
      <c r="G30" s="40"/>
      <c r="H30" s="41"/>
      <c r="M30" s="12"/>
      <c r="O30" s="16"/>
    </row>
    <row r="31" spans="2:19" ht="15.75" x14ac:dyDescent="0.2">
      <c r="B31" s="8" t="s">
        <v>15</v>
      </c>
      <c r="C31" s="9">
        <v>239.607</v>
      </c>
      <c r="D31" s="9">
        <v>74.650999999999996</v>
      </c>
      <c r="E31" s="9">
        <v>0.48</v>
      </c>
      <c r="F31" s="9">
        <v>7.0999999999999994E-2</v>
      </c>
      <c r="G31" s="9">
        <v>377.13</v>
      </c>
      <c r="H31" s="11">
        <f>C31+D31+E31+G31+F31</f>
        <v>691.93899999999996</v>
      </c>
      <c r="J31">
        <f>H31/100</f>
        <v>6.9193899999999999</v>
      </c>
      <c r="K31">
        <f>G31/100</f>
        <v>3.7713000000000001</v>
      </c>
      <c r="M31" s="12"/>
      <c r="O31" s="16"/>
    </row>
    <row r="32" spans="2:19" ht="15.75" x14ac:dyDescent="0.2">
      <c r="B32" s="8" t="s">
        <v>16</v>
      </c>
      <c r="C32" s="9">
        <v>314.13900000000001</v>
      </c>
      <c r="D32" s="9">
        <v>74.650999999999996</v>
      </c>
      <c r="E32" s="9">
        <v>0.48</v>
      </c>
      <c r="F32" s="9">
        <v>7.0999999999999994E-2</v>
      </c>
      <c r="G32" s="9">
        <v>377.13</v>
      </c>
      <c r="H32" s="11">
        <f t="shared" ref="H32:H34" si="10">C32+D32+E32+G32+F32</f>
        <v>766.47100000000012</v>
      </c>
      <c r="J32">
        <f t="shared" ref="J32:J34" si="11">H32/100</f>
        <v>7.6647100000000012</v>
      </c>
      <c r="M32" s="12"/>
      <c r="O32" s="16"/>
    </row>
    <row r="33" spans="2:13" ht="15.75" x14ac:dyDescent="0.2">
      <c r="B33" s="8" t="s">
        <v>17</v>
      </c>
      <c r="C33" s="9">
        <v>485.404</v>
      </c>
      <c r="D33" s="9">
        <v>74.650999999999996</v>
      </c>
      <c r="E33" s="9">
        <v>0.48</v>
      </c>
      <c r="F33" s="9">
        <v>7.0999999999999994E-2</v>
      </c>
      <c r="G33" s="9">
        <v>377.13</v>
      </c>
      <c r="H33" s="11">
        <f t="shared" si="10"/>
        <v>937.73599999999999</v>
      </c>
      <c r="J33">
        <f t="shared" si="11"/>
        <v>9.3773599999999995</v>
      </c>
      <c r="M33" s="12"/>
    </row>
    <row r="34" spans="2:13" ht="15.75" x14ac:dyDescent="0.2">
      <c r="B34" s="8" t="s">
        <v>18</v>
      </c>
      <c r="C34" s="9">
        <v>647.10199999999998</v>
      </c>
      <c r="D34" s="9">
        <v>74.650999999999996</v>
      </c>
      <c r="E34" s="9">
        <v>0.48</v>
      </c>
      <c r="F34" s="9">
        <v>7.0999999999999994E-2</v>
      </c>
      <c r="G34" s="9">
        <v>377.13</v>
      </c>
      <c r="H34" s="11">
        <f t="shared" si="10"/>
        <v>1099.4339999999997</v>
      </c>
      <c r="J34">
        <f t="shared" si="11"/>
        <v>10.994339999999998</v>
      </c>
      <c r="M34" s="12"/>
    </row>
    <row r="35" spans="2:13" ht="15.75" x14ac:dyDescent="0.2">
      <c r="B35" s="39" t="s">
        <v>24</v>
      </c>
      <c r="C35" s="40"/>
      <c r="D35" s="40"/>
      <c r="E35" s="40"/>
      <c r="F35" s="40"/>
      <c r="G35" s="40"/>
      <c r="H35" s="41"/>
      <c r="M35" s="12"/>
    </row>
    <row r="36" spans="2:13" ht="15.75" x14ac:dyDescent="0.2">
      <c r="B36" s="8" t="s">
        <v>15</v>
      </c>
      <c r="C36" s="9">
        <v>239.607</v>
      </c>
      <c r="D36" s="9">
        <v>74.650999999999996</v>
      </c>
      <c r="E36" s="9">
        <v>0.48</v>
      </c>
      <c r="F36" s="9">
        <v>7.0999999999999994E-2</v>
      </c>
      <c r="G36" s="9">
        <v>1192.558</v>
      </c>
      <c r="H36" s="11">
        <f>C36+D36+E36+G36+F36</f>
        <v>1507.367</v>
      </c>
      <c r="J36">
        <f>H36/100</f>
        <v>15.07367</v>
      </c>
      <c r="K36">
        <f>G36/100</f>
        <v>11.92558</v>
      </c>
      <c r="M36" s="12"/>
    </row>
    <row r="37" spans="2:13" ht="15.75" x14ac:dyDescent="0.2">
      <c r="B37" s="8" t="s">
        <v>16</v>
      </c>
      <c r="C37" s="9">
        <v>314.13900000000001</v>
      </c>
      <c r="D37" s="9">
        <v>74.650999999999996</v>
      </c>
      <c r="E37" s="9">
        <v>0.48</v>
      </c>
      <c r="F37" s="9">
        <v>7.0999999999999994E-2</v>
      </c>
      <c r="G37" s="9">
        <v>1192.558</v>
      </c>
      <c r="H37" s="11">
        <f t="shared" ref="H37:H39" si="12">C37+D37+E37+G37+F37</f>
        <v>1581.8989999999999</v>
      </c>
      <c r="J37">
        <f t="shared" ref="J37:J39" si="13">H37/100</f>
        <v>15.818989999999999</v>
      </c>
      <c r="M37" s="12"/>
    </row>
    <row r="38" spans="2:13" ht="15.75" x14ac:dyDescent="0.2">
      <c r="B38" s="8" t="s">
        <v>17</v>
      </c>
      <c r="C38" s="9">
        <v>485.404</v>
      </c>
      <c r="D38" s="9">
        <v>74.650999999999996</v>
      </c>
      <c r="E38" s="9">
        <v>0.48</v>
      </c>
      <c r="F38" s="9">
        <v>7.0999999999999994E-2</v>
      </c>
      <c r="G38" s="9">
        <v>1192.558</v>
      </c>
      <c r="H38" s="11">
        <f t="shared" si="12"/>
        <v>1753.1639999999998</v>
      </c>
      <c r="J38">
        <f t="shared" si="13"/>
        <v>17.531639999999996</v>
      </c>
      <c r="M38" s="12"/>
    </row>
    <row r="39" spans="2:13" ht="16.5" thickBot="1" x14ac:dyDescent="0.25">
      <c r="B39" s="17" t="s">
        <v>18</v>
      </c>
      <c r="C39" s="18">
        <v>647.10199999999998</v>
      </c>
      <c r="D39" s="18">
        <v>74.650999999999996</v>
      </c>
      <c r="E39" s="18">
        <v>0.48</v>
      </c>
      <c r="F39" s="18">
        <v>7.0999999999999994E-2</v>
      </c>
      <c r="G39" s="18">
        <v>1192.558</v>
      </c>
      <c r="H39" s="19">
        <f t="shared" si="12"/>
        <v>1914.8619999999999</v>
      </c>
      <c r="J39">
        <f t="shared" si="13"/>
        <v>19.148619999999998</v>
      </c>
      <c r="M39" s="12"/>
    </row>
    <row r="40" spans="2:13" ht="15.75" customHeight="1" thickBot="1" x14ac:dyDescent="0.25">
      <c r="B40" s="33" t="s">
        <v>19</v>
      </c>
      <c r="C40" s="34"/>
      <c r="D40" s="34"/>
      <c r="E40" s="34"/>
      <c r="F40" s="34"/>
      <c r="G40" s="34"/>
      <c r="H40" s="35"/>
      <c r="M40" s="12"/>
    </row>
    <row r="41" spans="2:13" ht="15.75" x14ac:dyDescent="0.2">
      <c r="B41" s="36" t="s">
        <v>22</v>
      </c>
      <c r="C41" s="37"/>
      <c r="D41" s="37"/>
      <c r="E41" s="37"/>
      <c r="F41" s="37"/>
      <c r="G41" s="37"/>
      <c r="H41" s="38"/>
      <c r="M41" s="12"/>
    </row>
    <row r="42" spans="2:13" ht="15.75" x14ac:dyDescent="0.2">
      <c r="B42" s="8" t="s">
        <v>15</v>
      </c>
      <c r="C42" s="9">
        <v>239.607</v>
      </c>
      <c r="D42" s="9">
        <v>30.594999999999999</v>
      </c>
      <c r="E42" s="9">
        <v>0.48</v>
      </c>
      <c r="F42" s="9">
        <v>7.0999999999999994E-2</v>
      </c>
      <c r="G42" s="9">
        <v>160.94999999999999</v>
      </c>
      <c r="H42" s="11">
        <f>C42+D42+E42+G42+F42</f>
        <v>431.70300000000003</v>
      </c>
      <c r="J42">
        <f>H42/100</f>
        <v>4.3170299999999999</v>
      </c>
      <c r="M42" s="12"/>
    </row>
    <row r="43" spans="2:13" ht="15.75" x14ac:dyDescent="0.2">
      <c r="B43" s="8" t="s">
        <v>16</v>
      </c>
      <c r="C43" s="9">
        <v>314.13900000000001</v>
      </c>
      <c r="D43" s="9">
        <v>30.594999999999999</v>
      </c>
      <c r="E43" s="9">
        <v>0.48</v>
      </c>
      <c r="F43" s="9">
        <v>7.0999999999999994E-2</v>
      </c>
      <c r="G43" s="9">
        <v>160.94999999999999</v>
      </c>
      <c r="H43" s="11">
        <f t="shared" ref="H43:H45" si="14">C43+D43+E43+G43+F43</f>
        <v>506.23500000000007</v>
      </c>
      <c r="J43">
        <f t="shared" ref="J43:J45" si="15">H43/100</f>
        <v>5.0623500000000003</v>
      </c>
      <c r="M43" s="12"/>
    </row>
    <row r="44" spans="2:13" ht="15.75" x14ac:dyDescent="0.2">
      <c r="B44" s="8" t="s">
        <v>17</v>
      </c>
      <c r="C44" s="9">
        <v>485.404</v>
      </c>
      <c r="D44" s="9">
        <v>30.594999999999999</v>
      </c>
      <c r="E44" s="9">
        <v>0.48</v>
      </c>
      <c r="F44" s="9">
        <v>7.0999999999999994E-2</v>
      </c>
      <c r="G44" s="9">
        <v>160.94999999999999</v>
      </c>
      <c r="H44" s="11">
        <f t="shared" si="14"/>
        <v>677.50000000000011</v>
      </c>
      <c r="J44">
        <f t="shared" si="15"/>
        <v>6.7750000000000012</v>
      </c>
      <c r="M44" s="12"/>
    </row>
    <row r="45" spans="2:13" ht="15.75" x14ac:dyDescent="0.2">
      <c r="B45" s="8" t="s">
        <v>18</v>
      </c>
      <c r="C45" s="9">
        <v>647.10199999999998</v>
      </c>
      <c r="D45" s="9">
        <v>30.594999999999999</v>
      </c>
      <c r="E45" s="9">
        <v>0.48</v>
      </c>
      <c r="F45" s="9">
        <v>7.0999999999999994E-2</v>
      </c>
      <c r="G45" s="9">
        <v>160.94999999999999</v>
      </c>
      <c r="H45" s="11">
        <f t="shared" si="14"/>
        <v>839.19799999999998</v>
      </c>
      <c r="J45">
        <f t="shared" si="15"/>
        <v>8.3919800000000002</v>
      </c>
      <c r="M45" s="12"/>
    </row>
    <row r="46" spans="2:13" ht="15.75" x14ac:dyDescent="0.2">
      <c r="B46" s="39" t="s">
        <v>23</v>
      </c>
      <c r="C46" s="40"/>
      <c r="D46" s="40"/>
      <c r="E46" s="40"/>
      <c r="F46" s="40"/>
      <c r="G46" s="40"/>
      <c r="H46" s="41"/>
      <c r="M46" s="12"/>
    </row>
    <row r="47" spans="2:13" ht="15.75" x14ac:dyDescent="0.2">
      <c r="B47" s="8" t="s">
        <v>15</v>
      </c>
      <c r="C47" s="9">
        <v>239.607</v>
      </c>
      <c r="D47" s="9">
        <v>30.594999999999999</v>
      </c>
      <c r="E47" s="9">
        <v>0.48</v>
      </c>
      <c r="F47" s="9">
        <v>7.0999999999999994E-2</v>
      </c>
      <c r="G47" s="9">
        <v>377.13</v>
      </c>
      <c r="H47" s="11">
        <f>C47+D47+E47+G47+F47</f>
        <v>647.88300000000004</v>
      </c>
      <c r="J47">
        <f>H47/100</f>
        <v>6.4788300000000003</v>
      </c>
      <c r="M47" s="12"/>
    </row>
    <row r="48" spans="2:13" ht="15.75" x14ac:dyDescent="0.2">
      <c r="B48" s="8" t="s">
        <v>16</v>
      </c>
      <c r="C48" s="9">
        <v>314.13900000000001</v>
      </c>
      <c r="D48" s="9">
        <v>30.594999999999999</v>
      </c>
      <c r="E48" s="9">
        <v>0.48</v>
      </c>
      <c r="F48" s="9">
        <v>7.0999999999999994E-2</v>
      </c>
      <c r="G48" s="9">
        <v>377.13</v>
      </c>
      <c r="H48" s="11">
        <f t="shared" ref="H48:H50" si="16">C48+D48+E48+G48+F48</f>
        <v>722.41500000000008</v>
      </c>
      <c r="J48">
        <f t="shared" ref="J48:J50" si="17">H48/100</f>
        <v>7.2241500000000007</v>
      </c>
      <c r="M48" s="12"/>
    </row>
    <row r="49" spans="2:14" ht="15.75" x14ac:dyDescent="0.2">
      <c r="B49" s="8" t="s">
        <v>17</v>
      </c>
      <c r="C49" s="9">
        <v>485.404</v>
      </c>
      <c r="D49" s="9">
        <v>30.594999999999999</v>
      </c>
      <c r="E49" s="9">
        <v>0.48</v>
      </c>
      <c r="F49" s="9">
        <v>7.0999999999999994E-2</v>
      </c>
      <c r="G49" s="9">
        <v>377.13</v>
      </c>
      <c r="H49" s="11">
        <f t="shared" si="16"/>
        <v>893.68000000000006</v>
      </c>
      <c r="J49">
        <f t="shared" si="17"/>
        <v>8.9367999999999999</v>
      </c>
      <c r="M49" s="12"/>
    </row>
    <row r="50" spans="2:14" ht="15.75" x14ac:dyDescent="0.2">
      <c r="B50" s="8" t="s">
        <v>18</v>
      </c>
      <c r="C50" s="9">
        <v>647.10199999999998</v>
      </c>
      <c r="D50" s="9">
        <v>30.594999999999999</v>
      </c>
      <c r="E50" s="9">
        <v>0.48</v>
      </c>
      <c r="F50" s="9">
        <v>7.0999999999999994E-2</v>
      </c>
      <c r="G50" s="9">
        <v>377.13</v>
      </c>
      <c r="H50" s="11">
        <f t="shared" si="16"/>
        <v>1055.3779999999999</v>
      </c>
      <c r="J50">
        <f t="shared" si="17"/>
        <v>10.55378</v>
      </c>
      <c r="M50" s="12"/>
    </row>
    <row r="51" spans="2:14" ht="15.75" x14ac:dyDescent="0.2">
      <c r="B51" s="39" t="s">
        <v>24</v>
      </c>
      <c r="C51" s="40"/>
      <c r="D51" s="40"/>
      <c r="E51" s="40"/>
      <c r="F51" s="40"/>
      <c r="G51" s="40"/>
      <c r="H51" s="41"/>
      <c r="M51" s="12"/>
    </row>
    <row r="52" spans="2:14" ht="15.75" x14ac:dyDescent="0.2">
      <c r="B52" s="8" t="s">
        <v>15</v>
      </c>
      <c r="C52" s="9">
        <v>239.607</v>
      </c>
      <c r="D52" s="9">
        <v>30.594999999999999</v>
      </c>
      <c r="E52" s="9">
        <v>0.48</v>
      </c>
      <c r="F52" s="9">
        <v>7.0999999999999994E-2</v>
      </c>
      <c r="G52" s="9">
        <v>1192.558</v>
      </c>
      <c r="H52" s="11">
        <f>C52+D52+E52+G52+F52</f>
        <v>1463.3109999999999</v>
      </c>
      <c r="J52">
        <f>H52/100</f>
        <v>14.633109999999999</v>
      </c>
      <c r="M52" s="12"/>
      <c r="N52" s="20"/>
    </row>
    <row r="53" spans="2:14" ht="15.75" x14ac:dyDescent="0.2">
      <c r="B53" s="8" t="s">
        <v>16</v>
      </c>
      <c r="C53" s="9">
        <v>314.13900000000001</v>
      </c>
      <c r="D53" s="9">
        <v>30.594999999999999</v>
      </c>
      <c r="E53" s="9">
        <v>0.48</v>
      </c>
      <c r="F53" s="9">
        <v>7.0999999999999994E-2</v>
      </c>
      <c r="G53" s="9">
        <v>1192.558</v>
      </c>
      <c r="H53" s="11">
        <f t="shared" ref="H53:H55" si="18">C53+D53+E53+G53+F53</f>
        <v>1537.8429999999998</v>
      </c>
      <c r="J53">
        <f t="shared" ref="J53:J55" si="19">H53/100</f>
        <v>15.378429999999998</v>
      </c>
      <c r="M53" s="12"/>
    </row>
    <row r="54" spans="2:14" ht="15.75" x14ac:dyDescent="0.2">
      <c r="B54" s="8" t="s">
        <v>17</v>
      </c>
      <c r="C54" s="9">
        <v>485.404</v>
      </c>
      <c r="D54" s="9">
        <v>30.594999999999999</v>
      </c>
      <c r="E54" s="9">
        <v>0.48</v>
      </c>
      <c r="F54" s="9">
        <v>7.0999999999999994E-2</v>
      </c>
      <c r="G54" s="9">
        <v>1192.558</v>
      </c>
      <c r="H54" s="11">
        <f t="shared" si="18"/>
        <v>1709.1079999999999</v>
      </c>
      <c r="J54">
        <f t="shared" si="19"/>
        <v>17.091079999999998</v>
      </c>
      <c r="M54" s="12"/>
    </row>
    <row r="55" spans="2:14" ht="16.5" thickBot="1" x14ac:dyDescent="0.25">
      <c r="B55" s="21" t="s">
        <v>18</v>
      </c>
      <c r="C55" s="22">
        <v>647.10199999999998</v>
      </c>
      <c r="D55" s="9">
        <v>30.594999999999999</v>
      </c>
      <c r="E55" s="9">
        <v>0.48</v>
      </c>
      <c r="F55" s="9">
        <v>7.0999999999999994E-2</v>
      </c>
      <c r="G55" s="9">
        <v>1192.558</v>
      </c>
      <c r="H55" s="11">
        <f t="shared" si="18"/>
        <v>1870.806</v>
      </c>
      <c r="J55">
        <f t="shared" si="19"/>
        <v>18.70806</v>
      </c>
      <c r="M55" s="12"/>
    </row>
    <row r="56" spans="2:14" ht="15.75" customHeight="1" thickBot="1" x14ac:dyDescent="0.25">
      <c r="B56" s="33" t="s">
        <v>20</v>
      </c>
      <c r="C56" s="34"/>
      <c r="D56" s="34"/>
      <c r="E56" s="34"/>
      <c r="F56" s="34"/>
      <c r="G56" s="34"/>
      <c r="H56" s="35"/>
      <c r="M56" s="12"/>
    </row>
    <row r="57" spans="2:14" ht="15.75" x14ac:dyDescent="0.2">
      <c r="B57" s="36" t="s">
        <v>22</v>
      </c>
      <c r="C57" s="37"/>
      <c r="D57" s="37"/>
      <c r="E57" s="37"/>
      <c r="F57" s="37"/>
      <c r="G57" s="37"/>
      <c r="H57" s="38"/>
      <c r="M57" s="12"/>
    </row>
    <row r="58" spans="2:14" ht="15.75" x14ac:dyDescent="0.2">
      <c r="B58" s="8" t="s">
        <v>15</v>
      </c>
      <c r="C58" s="9">
        <v>239.607</v>
      </c>
      <c r="D58" s="9">
        <v>28.934000000000001</v>
      </c>
      <c r="E58" s="9">
        <v>0.48</v>
      </c>
      <c r="F58" s="9">
        <v>7.0999999999999994E-2</v>
      </c>
      <c r="G58" s="10">
        <v>160.94999999999999</v>
      </c>
      <c r="H58" s="11">
        <f>C58+D58+E58+G58+F58</f>
        <v>430.04200000000003</v>
      </c>
      <c r="J58">
        <f>H58/100</f>
        <v>4.3004199999999999</v>
      </c>
      <c r="M58" s="12"/>
    </row>
    <row r="59" spans="2:14" ht="15.75" x14ac:dyDescent="0.2">
      <c r="B59" s="8" t="s">
        <v>16</v>
      </c>
      <c r="C59" s="9">
        <v>314.13900000000001</v>
      </c>
      <c r="D59" s="9">
        <v>28.934000000000001</v>
      </c>
      <c r="E59" s="9">
        <v>0.48</v>
      </c>
      <c r="F59" s="9">
        <v>7.0999999999999994E-2</v>
      </c>
      <c r="G59" s="9">
        <v>160.94999999999999</v>
      </c>
      <c r="H59" s="11">
        <f t="shared" ref="H59:H61" si="20">C59+D59+E59+G59+F59</f>
        <v>504.57400000000007</v>
      </c>
      <c r="J59">
        <f t="shared" ref="J59:J61" si="21">H59/100</f>
        <v>5.0457400000000003</v>
      </c>
      <c r="M59" s="12"/>
    </row>
    <row r="60" spans="2:14" ht="15.75" x14ac:dyDescent="0.2">
      <c r="B60" s="8" t="s">
        <v>17</v>
      </c>
      <c r="C60" s="9">
        <v>485.404</v>
      </c>
      <c r="D60" s="9">
        <v>28.934000000000001</v>
      </c>
      <c r="E60" s="9">
        <v>0.48</v>
      </c>
      <c r="F60" s="9">
        <v>7.0999999999999994E-2</v>
      </c>
      <c r="G60" s="9">
        <v>160.94999999999999</v>
      </c>
      <c r="H60" s="11">
        <f t="shared" si="20"/>
        <v>675.83900000000006</v>
      </c>
      <c r="J60">
        <f t="shared" si="21"/>
        <v>6.7583900000000003</v>
      </c>
      <c r="M60" s="12"/>
    </row>
    <row r="61" spans="2:14" ht="15.75" x14ac:dyDescent="0.2">
      <c r="B61" s="8" t="s">
        <v>18</v>
      </c>
      <c r="C61" s="9">
        <v>647.10199999999998</v>
      </c>
      <c r="D61" s="9">
        <v>28.934000000000001</v>
      </c>
      <c r="E61" s="9">
        <v>0.48</v>
      </c>
      <c r="F61" s="9">
        <v>7.0999999999999994E-2</v>
      </c>
      <c r="G61" s="9">
        <v>160.94999999999999</v>
      </c>
      <c r="H61" s="11">
        <f t="shared" si="20"/>
        <v>837.53699999999992</v>
      </c>
      <c r="J61">
        <f t="shared" si="21"/>
        <v>8.3753699999999984</v>
      </c>
      <c r="M61" s="12"/>
    </row>
    <row r="62" spans="2:14" ht="15.75" x14ac:dyDescent="0.2">
      <c r="B62" s="39" t="s">
        <v>23</v>
      </c>
      <c r="C62" s="40"/>
      <c r="D62" s="40"/>
      <c r="E62" s="40"/>
      <c r="F62" s="40"/>
      <c r="G62" s="40"/>
      <c r="H62" s="41"/>
      <c r="M62" s="12"/>
    </row>
    <row r="63" spans="2:14" ht="15.75" x14ac:dyDescent="0.2">
      <c r="B63" s="8" t="s">
        <v>15</v>
      </c>
      <c r="C63" s="9">
        <v>239.607</v>
      </c>
      <c r="D63" s="9">
        <v>28.934000000000001</v>
      </c>
      <c r="E63" s="9">
        <v>0.48</v>
      </c>
      <c r="F63" s="9">
        <v>7.0999999999999994E-2</v>
      </c>
      <c r="G63" s="9">
        <v>377.13</v>
      </c>
      <c r="H63" s="11">
        <f>C63+D63+E63+G63+F63</f>
        <v>646.22200000000009</v>
      </c>
      <c r="J63">
        <f>H63/100</f>
        <v>6.4622200000000012</v>
      </c>
      <c r="M63" s="12"/>
    </row>
    <row r="64" spans="2:14" ht="15.75" x14ac:dyDescent="0.2">
      <c r="B64" s="8" t="s">
        <v>16</v>
      </c>
      <c r="C64" s="9">
        <v>314.13900000000001</v>
      </c>
      <c r="D64" s="9">
        <v>28.934000000000001</v>
      </c>
      <c r="E64" s="9">
        <v>0.48</v>
      </c>
      <c r="F64" s="9">
        <v>7.0999999999999994E-2</v>
      </c>
      <c r="G64" s="9">
        <v>377.13</v>
      </c>
      <c r="H64" s="11">
        <f t="shared" ref="H64:H66" si="22">C64+D64+E64+G64+F64</f>
        <v>720.75400000000002</v>
      </c>
      <c r="J64">
        <f t="shared" ref="J64:J66" si="23">H64/100</f>
        <v>7.2075399999999998</v>
      </c>
      <c r="M64" s="12"/>
    </row>
    <row r="65" spans="2:13" ht="15.75" x14ac:dyDescent="0.2">
      <c r="B65" s="8" t="s">
        <v>17</v>
      </c>
      <c r="C65" s="9">
        <v>485.404</v>
      </c>
      <c r="D65" s="9">
        <v>28.934000000000001</v>
      </c>
      <c r="E65" s="9">
        <v>0.48</v>
      </c>
      <c r="F65" s="9">
        <v>7.0999999999999994E-2</v>
      </c>
      <c r="G65" s="9">
        <v>377.13</v>
      </c>
      <c r="H65" s="11">
        <f t="shared" si="22"/>
        <v>892.01900000000001</v>
      </c>
      <c r="J65">
        <f t="shared" si="23"/>
        <v>8.9201899999999998</v>
      </c>
      <c r="M65" s="12"/>
    </row>
    <row r="66" spans="2:13" ht="15.75" x14ac:dyDescent="0.2">
      <c r="B66" s="8" t="s">
        <v>18</v>
      </c>
      <c r="C66" s="9">
        <v>647.10199999999998</v>
      </c>
      <c r="D66" s="9">
        <v>28.934000000000001</v>
      </c>
      <c r="E66" s="9">
        <v>0.48</v>
      </c>
      <c r="F66" s="9">
        <v>7.0999999999999994E-2</v>
      </c>
      <c r="G66" s="9">
        <v>377.13</v>
      </c>
      <c r="H66" s="11">
        <f t="shared" si="22"/>
        <v>1053.7169999999999</v>
      </c>
      <c r="J66">
        <f t="shared" si="23"/>
        <v>10.537169999999998</v>
      </c>
      <c r="M66" s="12"/>
    </row>
    <row r="67" spans="2:13" ht="15.75" x14ac:dyDescent="0.2">
      <c r="B67" s="39" t="s">
        <v>24</v>
      </c>
      <c r="C67" s="40"/>
      <c r="D67" s="40"/>
      <c r="E67" s="40"/>
      <c r="F67" s="40"/>
      <c r="G67" s="40"/>
      <c r="H67" s="41"/>
      <c r="M67" s="12"/>
    </row>
    <row r="68" spans="2:13" ht="15.75" x14ac:dyDescent="0.2">
      <c r="B68" s="8" t="s">
        <v>15</v>
      </c>
      <c r="C68" s="9">
        <v>239.607</v>
      </c>
      <c r="D68" s="9">
        <v>28.934000000000001</v>
      </c>
      <c r="E68" s="9">
        <v>0.48</v>
      </c>
      <c r="F68" s="9">
        <v>7.0999999999999994E-2</v>
      </c>
      <c r="G68" s="9">
        <v>1192.558</v>
      </c>
      <c r="H68" s="11">
        <f>C68+D68+E68+G68+F68</f>
        <v>1461.6499999999999</v>
      </c>
      <c r="J68">
        <f>H68/100</f>
        <v>14.616499999999998</v>
      </c>
      <c r="M68" s="12"/>
    </row>
    <row r="69" spans="2:13" ht="15.75" x14ac:dyDescent="0.2">
      <c r="B69" s="8" t="s">
        <v>16</v>
      </c>
      <c r="C69" s="9">
        <v>314.13900000000001</v>
      </c>
      <c r="D69" s="9">
        <v>28.934000000000001</v>
      </c>
      <c r="E69" s="9">
        <v>0.48</v>
      </c>
      <c r="F69" s="9">
        <v>7.0999999999999994E-2</v>
      </c>
      <c r="G69" s="9">
        <v>1192.558</v>
      </c>
      <c r="H69" s="11">
        <f t="shared" ref="H69:H71" si="24">C69+D69+E69+G69+F69</f>
        <v>1536.182</v>
      </c>
      <c r="J69">
        <f t="shared" ref="J69:J71" si="25">H69/100</f>
        <v>15.36182</v>
      </c>
      <c r="M69" s="12"/>
    </row>
    <row r="70" spans="2:13" ht="15.75" x14ac:dyDescent="0.2">
      <c r="B70" s="8" t="s">
        <v>17</v>
      </c>
      <c r="C70" s="9">
        <v>485.404</v>
      </c>
      <c r="D70" s="9">
        <v>28.934000000000001</v>
      </c>
      <c r="E70" s="9">
        <v>0.48</v>
      </c>
      <c r="F70" s="9">
        <v>7.0999999999999994E-2</v>
      </c>
      <c r="G70" s="9">
        <v>1192.558</v>
      </c>
      <c r="H70" s="11">
        <f t="shared" si="24"/>
        <v>1707.4469999999999</v>
      </c>
      <c r="J70">
        <f t="shared" si="25"/>
        <v>17.074469999999998</v>
      </c>
      <c r="M70" s="12"/>
    </row>
    <row r="71" spans="2:13" ht="16.5" thickBot="1" x14ac:dyDescent="0.25">
      <c r="B71" s="8" t="s">
        <v>18</v>
      </c>
      <c r="C71" s="9">
        <v>647.10199999999998</v>
      </c>
      <c r="D71" s="9">
        <v>28.934000000000001</v>
      </c>
      <c r="E71" s="9">
        <v>0.48</v>
      </c>
      <c r="F71" s="9">
        <v>7.0999999999999994E-2</v>
      </c>
      <c r="G71" s="9">
        <v>1192.558</v>
      </c>
      <c r="H71" s="11">
        <f t="shared" si="24"/>
        <v>1869.145</v>
      </c>
      <c r="J71">
        <f t="shared" si="25"/>
        <v>18.69145</v>
      </c>
      <c r="M71" s="12"/>
    </row>
    <row r="72" spans="2:13" ht="42" customHeight="1" thickBot="1" x14ac:dyDescent="0.25">
      <c r="B72" s="43" t="s">
        <v>25</v>
      </c>
      <c r="C72" s="44"/>
      <c r="D72" s="44"/>
      <c r="E72" s="44"/>
      <c r="F72" s="44"/>
      <c r="G72" s="44"/>
      <c r="H72" s="45"/>
      <c r="M72" s="12"/>
    </row>
    <row r="73" spans="2:13" ht="19.5" customHeight="1" thickBot="1" x14ac:dyDescent="0.25">
      <c r="B73" s="33" t="s">
        <v>14</v>
      </c>
      <c r="C73" s="34"/>
      <c r="D73" s="34"/>
      <c r="E73" s="34"/>
      <c r="F73" s="34"/>
      <c r="G73" s="34"/>
      <c r="H73" s="35"/>
    </row>
    <row r="74" spans="2:13" ht="15.75" x14ac:dyDescent="0.2">
      <c r="B74" s="36" t="s">
        <v>22</v>
      </c>
      <c r="C74" s="37"/>
      <c r="D74" s="37"/>
      <c r="E74" s="37"/>
      <c r="F74" s="37"/>
      <c r="G74" s="37"/>
      <c r="H74" s="38"/>
    </row>
    <row r="75" spans="2:13" ht="15.75" customHeight="1" x14ac:dyDescent="0.2">
      <c r="B75" s="8" t="s">
        <v>15</v>
      </c>
      <c r="C75" s="9">
        <v>239.607</v>
      </c>
      <c r="D75" s="9">
        <v>74.650999999999996</v>
      </c>
      <c r="E75" s="9">
        <v>0.48</v>
      </c>
      <c r="F75" s="9">
        <v>7.0999999999999994E-2</v>
      </c>
      <c r="G75" s="9">
        <v>160.94999999999999</v>
      </c>
      <c r="H75" s="11">
        <f>C75+D75+E75+G75+F75</f>
        <v>475.75900000000001</v>
      </c>
      <c r="J75">
        <f>H75/100</f>
        <v>4.7575900000000004</v>
      </c>
      <c r="K75">
        <f>G75/100</f>
        <v>1.6094999999999999</v>
      </c>
    </row>
    <row r="76" spans="2:13" ht="15.75" customHeight="1" x14ac:dyDescent="0.2">
      <c r="B76" s="8" t="s">
        <v>16</v>
      </c>
      <c r="C76" s="9">
        <v>314.13900000000001</v>
      </c>
      <c r="D76" s="9">
        <v>74.650999999999996</v>
      </c>
      <c r="E76" s="9">
        <v>0.48</v>
      </c>
      <c r="F76" s="9">
        <v>7.0999999999999994E-2</v>
      </c>
      <c r="G76" s="9">
        <v>160.94999999999999</v>
      </c>
      <c r="H76" s="11">
        <f t="shared" ref="H76:H78" si="26">C76+D76+E76+G76+F76</f>
        <v>550.29100000000005</v>
      </c>
      <c r="J76">
        <f t="shared" ref="J76:J78" si="27">H76/100</f>
        <v>5.5029100000000009</v>
      </c>
    </row>
    <row r="77" spans="2:13" ht="15.75" customHeight="1" x14ac:dyDescent="0.2">
      <c r="B77" s="8" t="s">
        <v>17</v>
      </c>
      <c r="C77" s="9">
        <v>485.404</v>
      </c>
      <c r="D77" s="9">
        <v>74.650999999999996</v>
      </c>
      <c r="E77" s="9">
        <v>0.48</v>
      </c>
      <c r="F77" s="9">
        <v>7.0999999999999994E-2</v>
      </c>
      <c r="G77" s="9">
        <v>160.94999999999999</v>
      </c>
      <c r="H77" s="11">
        <f t="shared" si="26"/>
        <v>721.55599999999993</v>
      </c>
      <c r="J77">
        <f t="shared" si="27"/>
        <v>7.2155599999999991</v>
      </c>
    </row>
    <row r="78" spans="2:13" ht="15.75" customHeight="1" x14ac:dyDescent="0.2">
      <c r="B78" s="8" t="s">
        <v>18</v>
      </c>
      <c r="C78" s="9">
        <v>647.10199999999998</v>
      </c>
      <c r="D78" s="9">
        <v>74.650999999999996</v>
      </c>
      <c r="E78" s="9">
        <v>0.48</v>
      </c>
      <c r="F78" s="9">
        <v>7.0999999999999994E-2</v>
      </c>
      <c r="G78" s="9">
        <v>160.94999999999999</v>
      </c>
      <c r="H78" s="11">
        <f t="shared" si="26"/>
        <v>883.25400000000002</v>
      </c>
      <c r="J78">
        <f t="shared" si="27"/>
        <v>8.8325399999999998</v>
      </c>
    </row>
    <row r="79" spans="2:13" ht="15.75" customHeight="1" x14ac:dyDescent="0.2">
      <c r="B79" s="39" t="s">
        <v>26</v>
      </c>
      <c r="C79" s="40"/>
      <c r="D79" s="40"/>
      <c r="E79" s="40"/>
      <c r="F79" s="40"/>
      <c r="G79" s="40"/>
      <c r="H79" s="41"/>
    </row>
    <row r="80" spans="2:13" ht="15.75" customHeight="1" x14ac:dyDescent="0.2">
      <c r="B80" s="8" t="s">
        <v>15</v>
      </c>
      <c r="C80" s="9">
        <v>239.607</v>
      </c>
      <c r="D80" s="9">
        <v>74.650999999999996</v>
      </c>
      <c r="E80" s="9">
        <v>0.48</v>
      </c>
      <c r="F80" s="9">
        <v>7.0999999999999994E-2</v>
      </c>
      <c r="G80" s="9">
        <v>593.94000000000005</v>
      </c>
      <c r="H80" s="11">
        <f>C80+D80+E80+G80+F80</f>
        <v>908.74900000000014</v>
      </c>
      <c r="J80">
        <f>H80/100</f>
        <v>9.0874900000000007</v>
      </c>
      <c r="K80">
        <f>G80/100</f>
        <v>5.9394000000000009</v>
      </c>
    </row>
    <row r="81" spans="2:10" ht="15.75" customHeight="1" x14ac:dyDescent="0.2">
      <c r="B81" s="8" t="s">
        <v>16</v>
      </c>
      <c r="C81" s="9">
        <v>314.13900000000001</v>
      </c>
      <c r="D81" s="9">
        <v>74.650999999999996</v>
      </c>
      <c r="E81" s="9">
        <v>0.48</v>
      </c>
      <c r="F81" s="9">
        <v>7.0999999999999994E-2</v>
      </c>
      <c r="G81" s="9">
        <v>593.94000000000005</v>
      </c>
      <c r="H81" s="11">
        <f t="shared" ref="H81:H83" si="28">C81+D81+E81+G81+F81</f>
        <v>983.28100000000006</v>
      </c>
      <c r="J81">
        <f t="shared" ref="J81:J83" si="29">H81/100</f>
        <v>9.8328100000000003</v>
      </c>
    </row>
    <row r="82" spans="2:10" ht="15.75" customHeight="1" x14ac:dyDescent="0.2">
      <c r="B82" s="8" t="s">
        <v>17</v>
      </c>
      <c r="C82" s="9">
        <v>485.404</v>
      </c>
      <c r="D82" s="9">
        <v>74.650999999999996</v>
      </c>
      <c r="E82" s="9">
        <v>0.48</v>
      </c>
      <c r="F82" s="9">
        <v>7.0999999999999994E-2</v>
      </c>
      <c r="G82" s="9">
        <v>593.94000000000005</v>
      </c>
      <c r="H82" s="11">
        <f t="shared" si="28"/>
        <v>1154.5459999999998</v>
      </c>
      <c r="J82">
        <f t="shared" si="29"/>
        <v>11.545459999999999</v>
      </c>
    </row>
    <row r="83" spans="2:10" ht="15.75" customHeight="1" thickBot="1" x14ac:dyDescent="0.25">
      <c r="B83" s="8" t="s">
        <v>18</v>
      </c>
      <c r="C83" s="9">
        <v>647.10199999999998</v>
      </c>
      <c r="D83" s="9">
        <v>74.650999999999996</v>
      </c>
      <c r="E83" s="9">
        <v>0.48</v>
      </c>
      <c r="F83" s="9">
        <v>7.0999999999999994E-2</v>
      </c>
      <c r="G83" s="9">
        <v>593.94000000000005</v>
      </c>
      <c r="H83" s="11">
        <f t="shared" si="28"/>
        <v>1316.2439999999999</v>
      </c>
      <c r="J83">
        <f t="shared" si="29"/>
        <v>13.162439999999998</v>
      </c>
    </row>
    <row r="84" spans="2:10" ht="15.75" customHeight="1" thickBot="1" x14ac:dyDescent="0.25">
      <c r="B84" s="33" t="s">
        <v>19</v>
      </c>
      <c r="C84" s="34"/>
      <c r="D84" s="34"/>
      <c r="E84" s="34"/>
      <c r="F84" s="34"/>
      <c r="G84" s="34"/>
      <c r="H84" s="35"/>
    </row>
    <row r="85" spans="2:10" ht="15.75" x14ac:dyDescent="0.2">
      <c r="B85" s="36" t="s">
        <v>22</v>
      </c>
      <c r="C85" s="37"/>
      <c r="D85" s="37"/>
      <c r="E85" s="37"/>
      <c r="F85" s="37"/>
      <c r="G85" s="37"/>
      <c r="H85" s="38"/>
    </row>
    <row r="86" spans="2:10" ht="15.75" x14ac:dyDescent="0.2">
      <c r="B86" s="8" t="s">
        <v>15</v>
      </c>
      <c r="C86" s="9">
        <v>239.607</v>
      </c>
      <c r="D86" s="9">
        <v>30.594999999999999</v>
      </c>
      <c r="E86" s="9">
        <v>0.48</v>
      </c>
      <c r="F86" s="9">
        <v>7.0999999999999994E-2</v>
      </c>
      <c r="G86" s="9">
        <v>160.94999999999999</v>
      </c>
      <c r="H86" s="11">
        <f>C86+D86+E86+G86+F86</f>
        <v>431.70300000000003</v>
      </c>
      <c r="J86">
        <f>H86/100</f>
        <v>4.3170299999999999</v>
      </c>
    </row>
    <row r="87" spans="2:10" ht="15.75" x14ac:dyDescent="0.2">
      <c r="B87" s="8" t="s">
        <v>16</v>
      </c>
      <c r="C87" s="9">
        <v>314.13900000000001</v>
      </c>
      <c r="D87" s="9">
        <v>30.594999999999999</v>
      </c>
      <c r="E87" s="9">
        <v>0.48</v>
      </c>
      <c r="F87" s="9">
        <v>7.0999999999999994E-2</v>
      </c>
      <c r="G87" s="9">
        <v>160.94999999999999</v>
      </c>
      <c r="H87" s="11">
        <f t="shared" ref="H87:H89" si="30">C87+D87+E87+G87+F87</f>
        <v>506.23500000000007</v>
      </c>
      <c r="J87">
        <f t="shared" ref="J87:J89" si="31">H87/100</f>
        <v>5.0623500000000003</v>
      </c>
    </row>
    <row r="88" spans="2:10" ht="15.75" x14ac:dyDescent="0.2">
      <c r="B88" s="8" t="s">
        <v>17</v>
      </c>
      <c r="C88" s="9">
        <v>485.404</v>
      </c>
      <c r="D88" s="9">
        <v>30.594999999999999</v>
      </c>
      <c r="E88" s="9">
        <v>0.48</v>
      </c>
      <c r="F88" s="9">
        <v>7.0999999999999994E-2</v>
      </c>
      <c r="G88" s="9">
        <v>160.94999999999999</v>
      </c>
      <c r="H88" s="11">
        <f t="shared" si="30"/>
        <v>677.50000000000011</v>
      </c>
      <c r="J88">
        <f t="shared" si="31"/>
        <v>6.7750000000000012</v>
      </c>
    </row>
    <row r="89" spans="2:10" ht="15.75" x14ac:dyDescent="0.2">
      <c r="B89" s="8" t="s">
        <v>18</v>
      </c>
      <c r="C89" s="9">
        <v>647.10199999999998</v>
      </c>
      <c r="D89" s="9">
        <v>30.594999999999999</v>
      </c>
      <c r="E89" s="9">
        <v>0.48</v>
      </c>
      <c r="F89" s="9">
        <v>7.0999999999999994E-2</v>
      </c>
      <c r="G89" s="9">
        <v>160.94999999999999</v>
      </c>
      <c r="H89" s="11">
        <f t="shared" si="30"/>
        <v>839.19799999999998</v>
      </c>
      <c r="J89">
        <f t="shared" si="31"/>
        <v>8.3919800000000002</v>
      </c>
    </row>
    <row r="90" spans="2:10" ht="15.75" x14ac:dyDescent="0.2">
      <c r="B90" s="39" t="s">
        <v>26</v>
      </c>
      <c r="C90" s="40"/>
      <c r="D90" s="40"/>
      <c r="E90" s="40"/>
      <c r="F90" s="40"/>
      <c r="G90" s="40"/>
      <c r="H90" s="41"/>
    </row>
    <row r="91" spans="2:10" ht="15.75" x14ac:dyDescent="0.2">
      <c r="B91" s="8" t="s">
        <v>15</v>
      </c>
      <c r="C91" s="9">
        <v>239.607</v>
      </c>
      <c r="D91" s="9">
        <v>30.594999999999999</v>
      </c>
      <c r="E91" s="9">
        <v>0.48</v>
      </c>
      <c r="F91" s="9">
        <v>7.0999999999999994E-2</v>
      </c>
      <c r="G91" s="9">
        <v>593.94000000000005</v>
      </c>
      <c r="H91" s="11">
        <f>C91+D91+E91+G91+F91</f>
        <v>864.6930000000001</v>
      </c>
      <c r="J91">
        <f>H91/100</f>
        <v>8.6469300000000011</v>
      </c>
    </row>
    <row r="92" spans="2:10" ht="15.75" x14ac:dyDescent="0.2">
      <c r="B92" s="8" t="s">
        <v>16</v>
      </c>
      <c r="C92" s="9">
        <v>314.13900000000001</v>
      </c>
      <c r="D92" s="9">
        <v>30.594999999999999</v>
      </c>
      <c r="E92" s="9">
        <v>0.48</v>
      </c>
      <c r="F92" s="9">
        <v>7.0999999999999994E-2</v>
      </c>
      <c r="G92" s="9">
        <v>593.94000000000005</v>
      </c>
      <c r="H92" s="11">
        <f t="shared" ref="H92:H94" si="32">C92+D92+E92+G92+F92</f>
        <v>939.22500000000014</v>
      </c>
      <c r="J92">
        <f t="shared" ref="J92:J94" si="33">H92/100</f>
        <v>9.3922500000000007</v>
      </c>
    </row>
    <row r="93" spans="2:10" ht="15.75" x14ac:dyDescent="0.2">
      <c r="B93" s="8" t="s">
        <v>17</v>
      </c>
      <c r="C93" s="9">
        <v>485.404</v>
      </c>
      <c r="D93" s="9">
        <v>30.594999999999999</v>
      </c>
      <c r="E93" s="9">
        <v>0.48</v>
      </c>
      <c r="F93" s="9">
        <v>7.0999999999999994E-2</v>
      </c>
      <c r="G93" s="9">
        <v>593.94000000000005</v>
      </c>
      <c r="H93" s="11">
        <f t="shared" si="32"/>
        <v>1110.49</v>
      </c>
      <c r="J93">
        <f t="shared" si="33"/>
        <v>11.104900000000001</v>
      </c>
    </row>
    <row r="94" spans="2:10" ht="16.5" thickBot="1" x14ac:dyDescent="0.25">
      <c r="B94" s="8" t="s">
        <v>18</v>
      </c>
      <c r="C94" s="9">
        <v>647.10199999999998</v>
      </c>
      <c r="D94" s="9">
        <v>30.594999999999999</v>
      </c>
      <c r="E94" s="9">
        <v>0.48</v>
      </c>
      <c r="F94" s="9">
        <v>7.0999999999999994E-2</v>
      </c>
      <c r="G94" s="9">
        <v>593.94000000000005</v>
      </c>
      <c r="H94" s="11">
        <f t="shared" si="32"/>
        <v>1272.1880000000001</v>
      </c>
      <c r="J94">
        <f t="shared" si="33"/>
        <v>12.721880000000001</v>
      </c>
    </row>
    <row r="95" spans="2:10" ht="15.75" customHeight="1" thickBot="1" x14ac:dyDescent="0.25">
      <c r="B95" s="33" t="s">
        <v>20</v>
      </c>
      <c r="C95" s="34"/>
      <c r="D95" s="34"/>
      <c r="E95" s="34"/>
      <c r="F95" s="34"/>
      <c r="G95" s="34"/>
      <c r="H95" s="35"/>
    </row>
    <row r="96" spans="2:10" ht="15.75" x14ac:dyDescent="0.2">
      <c r="B96" s="36" t="s">
        <v>22</v>
      </c>
      <c r="C96" s="37"/>
      <c r="D96" s="37"/>
      <c r="E96" s="37"/>
      <c r="F96" s="37"/>
      <c r="G96" s="37"/>
      <c r="H96" s="38"/>
    </row>
    <row r="97" spans="2:15" ht="15.75" x14ac:dyDescent="0.2">
      <c r="B97" s="8" t="s">
        <v>15</v>
      </c>
      <c r="C97" s="9">
        <v>239.607</v>
      </c>
      <c r="D97" s="9">
        <v>28.934000000000001</v>
      </c>
      <c r="E97" s="9">
        <v>0.48</v>
      </c>
      <c r="F97" s="9">
        <v>7.0999999999999994E-2</v>
      </c>
      <c r="G97" s="9">
        <v>160.94999999999999</v>
      </c>
      <c r="H97" s="11">
        <f>C97+D97+E97+G97+F97</f>
        <v>430.04200000000003</v>
      </c>
      <c r="J97">
        <f>H97/100</f>
        <v>4.3004199999999999</v>
      </c>
    </row>
    <row r="98" spans="2:15" ht="15.75" x14ac:dyDescent="0.2">
      <c r="B98" s="8" t="s">
        <v>16</v>
      </c>
      <c r="C98" s="9">
        <v>314.13900000000001</v>
      </c>
      <c r="D98" s="9">
        <v>28.934000000000001</v>
      </c>
      <c r="E98" s="9">
        <v>0.48</v>
      </c>
      <c r="F98" s="9">
        <v>7.0999999999999994E-2</v>
      </c>
      <c r="G98" s="9">
        <v>160.94999999999999</v>
      </c>
      <c r="H98" s="11">
        <f t="shared" ref="H98:H100" si="34">C98+D98+E98+G98+F98</f>
        <v>504.57400000000007</v>
      </c>
      <c r="J98">
        <f t="shared" ref="J98:J100" si="35">H98/100</f>
        <v>5.0457400000000003</v>
      </c>
    </row>
    <row r="99" spans="2:15" ht="15.75" x14ac:dyDescent="0.2">
      <c r="B99" s="8" t="s">
        <v>17</v>
      </c>
      <c r="C99" s="9">
        <v>485.404</v>
      </c>
      <c r="D99" s="9">
        <v>28.934000000000001</v>
      </c>
      <c r="E99" s="9">
        <v>0.48</v>
      </c>
      <c r="F99" s="9">
        <v>7.0999999999999994E-2</v>
      </c>
      <c r="G99" s="9">
        <v>160.94999999999999</v>
      </c>
      <c r="H99" s="11">
        <f t="shared" si="34"/>
        <v>675.83900000000006</v>
      </c>
      <c r="J99">
        <f t="shared" si="35"/>
        <v>6.7583900000000003</v>
      </c>
    </row>
    <row r="100" spans="2:15" ht="15.75" x14ac:dyDescent="0.2">
      <c r="B100" s="8" t="s">
        <v>18</v>
      </c>
      <c r="C100" s="9">
        <v>647.10199999999998</v>
      </c>
      <c r="D100" s="9">
        <v>28.934000000000001</v>
      </c>
      <c r="E100" s="9">
        <v>0.48</v>
      </c>
      <c r="F100" s="9">
        <v>7.0999999999999994E-2</v>
      </c>
      <c r="G100" s="9">
        <v>160.94999999999999</v>
      </c>
      <c r="H100" s="11">
        <f t="shared" si="34"/>
        <v>837.53699999999992</v>
      </c>
      <c r="J100">
        <f t="shared" si="35"/>
        <v>8.3753699999999984</v>
      </c>
      <c r="M100" s="23">
        <v>7.1000000000000002E-4</v>
      </c>
      <c r="N100">
        <f>M100*100</f>
        <v>7.1000000000000008E-2</v>
      </c>
    </row>
    <row r="101" spans="2:15" ht="15.75" x14ac:dyDescent="0.2">
      <c r="B101" s="39" t="s">
        <v>26</v>
      </c>
      <c r="C101" s="40"/>
      <c r="D101" s="40"/>
      <c r="E101" s="40"/>
      <c r="F101" s="40"/>
      <c r="G101" s="40"/>
      <c r="H101" s="41"/>
    </row>
    <row r="102" spans="2:15" ht="15.75" x14ac:dyDescent="0.2">
      <c r="B102" s="8" t="s">
        <v>15</v>
      </c>
      <c r="C102" s="9">
        <v>239.607</v>
      </c>
      <c r="D102" s="9">
        <v>28.934000000000001</v>
      </c>
      <c r="E102" s="9">
        <v>0.48</v>
      </c>
      <c r="F102" s="9">
        <v>7.0999999999999994E-2</v>
      </c>
      <c r="G102" s="9">
        <v>593.94000000000005</v>
      </c>
      <c r="H102" s="11">
        <f>C102+D102+E102+G102+F102</f>
        <v>863.03200000000004</v>
      </c>
      <c r="J102">
        <f>H102/100</f>
        <v>8.6303200000000011</v>
      </c>
    </row>
    <row r="103" spans="2:15" ht="15.75" x14ac:dyDescent="0.2">
      <c r="B103" s="8" t="s">
        <v>16</v>
      </c>
      <c r="C103" s="9">
        <v>314.13900000000001</v>
      </c>
      <c r="D103" s="9">
        <v>28.934000000000001</v>
      </c>
      <c r="E103" s="9">
        <v>0.48</v>
      </c>
      <c r="F103" s="9">
        <v>7.0999999999999994E-2</v>
      </c>
      <c r="G103" s="9">
        <v>593.94000000000005</v>
      </c>
      <c r="H103" s="11">
        <f t="shared" ref="H103:H105" si="36">C103+D103+E103+G103+F103</f>
        <v>937.56400000000019</v>
      </c>
      <c r="J103">
        <f t="shared" ref="J103:J105" si="37">H103/100</f>
        <v>9.3756400000000024</v>
      </c>
    </row>
    <row r="104" spans="2:15" ht="15.75" x14ac:dyDescent="0.2">
      <c r="B104" s="8" t="s">
        <v>17</v>
      </c>
      <c r="C104" s="9">
        <v>485.404</v>
      </c>
      <c r="D104" s="9">
        <v>28.934000000000001</v>
      </c>
      <c r="E104" s="9">
        <v>0.48</v>
      </c>
      <c r="F104" s="9">
        <v>7.0999999999999994E-2</v>
      </c>
      <c r="G104" s="9">
        <v>593.94000000000005</v>
      </c>
      <c r="H104" s="11">
        <f t="shared" si="36"/>
        <v>1108.829</v>
      </c>
      <c r="J104">
        <f t="shared" si="37"/>
        <v>11.088289999999999</v>
      </c>
    </row>
    <row r="105" spans="2:15" ht="15.75" x14ac:dyDescent="0.2">
      <c r="B105" s="17" t="s">
        <v>18</v>
      </c>
      <c r="C105" s="18">
        <v>647.10199999999998</v>
      </c>
      <c r="D105" s="18">
        <v>28.934000000000001</v>
      </c>
      <c r="E105" s="18">
        <v>0.48</v>
      </c>
      <c r="F105" s="18">
        <v>7.0999999999999994E-2</v>
      </c>
      <c r="G105" s="18">
        <v>593.94000000000005</v>
      </c>
      <c r="H105" s="19">
        <f t="shared" si="36"/>
        <v>1270.527</v>
      </c>
      <c r="J105">
        <f t="shared" si="37"/>
        <v>12.705270000000001</v>
      </c>
    </row>
    <row r="106" spans="2:15" ht="33.75" customHeight="1" x14ac:dyDescent="0.2">
      <c r="B106" s="42" t="s">
        <v>27</v>
      </c>
      <c r="C106" s="42"/>
      <c r="D106" s="42"/>
      <c r="E106" s="42"/>
      <c r="F106" s="42"/>
      <c r="G106" s="42"/>
      <c r="H106" s="42"/>
    </row>
    <row r="107" spans="2:15" ht="15.75" x14ac:dyDescent="0.2">
      <c r="B107" s="24" t="s">
        <v>28</v>
      </c>
      <c r="C107" s="25"/>
      <c r="D107" s="25"/>
      <c r="E107" s="25"/>
      <c r="F107" s="25">
        <v>45.491999999999997</v>
      </c>
      <c r="G107" s="26">
        <v>82475.710000000006</v>
      </c>
      <c r="H107" s="27">
        <f>C107+D107+E107+G107+F107</f>
        <v>82521.202000000005</v>
      </c>
      <c r="J107">
        <f>H107/100</f>
        <v>825.21202000000005</v>
      </c>
      <c r="O107" s="12"/>
    </row>
    <row r="108" spans="2:15" ht="15.75" x14ac:dyDescent="0.2">
      <c r="B108" s="8" t="s">
        <v>29</v>
      </c>
      <c r="C108" s="9"/>
      <c r="D108" s="9"/>
      <c r="E108" s="9"/>
      <c r="F108" s="25">
        <v>45.491999999999997</v>
      </c>
      <c r="G108" s="26">
        <v>82475.710000000006</v>
      </c>
      <c r="H108" s="11">
        <f t="shared" ref="H108:H109" si="38">C108+D108+E108+G108+F108</f>
        <v>82521.202000000005</v>
      </c>
      <c r="J108">
        <f t="shared" ref="J108:J110" si="39">H108/100</f>
        <v>825.21202000000005</v>
      </c>
    </row>
    <row r="109" spans="2:15" ht="16.5" thickBot="1" x14ac:dyDescent="0.25">
      <c r="B109" s="28" t="s">
        <v>30</v>
      </c>
      <c r="C109" s="22"/>
      <c r="D109" s="22"/>
      <c r="E109" s="22"/>
      <c r="F109" s="22">
        <v>45.491999999999997</v>
      </c>
      <c r="G109" s="29">
        <v>82475.710000000006</v>
      </c>
      <c r="H109" s="30">
        <f t="shared" si="38"/>
        <v>82521.202000000005</v>
      </c>
      <c r="J109">
        <f t="shared" si="39"/>
        <v>825.21202000000005</v>
      </c>
      <c r="M109" s="23">
        <f>454.92/1000</f>
        <v>0.45491999999999999</v>
      </c>
      <c r="N109">
        <f>M109*100</f>
        <v>45.491999999999997</v>
      </c>
    </row>
    <row r="111" spans="2:15" x14ac:dyDescent="0.2">
      <c r="B111" s="31" t="s">
        <v>31</v>
      </c>
    </row>
    <row r="112" spans="2:15" x14ac:dyDescent="0.2">
      <c r="B112" s="31" t="s">
        <v>32</v>
      </c>
    </row>
    <row r="113" spans="2:2" x14ac:dyDescent="0.2">
      <c r="B113" s="32" t="s">
        <v>33</v>
      </c>
    </row>
  </sheetData>
  <mergeCells count="35">
    <mergeCell ref="B24:H24"/>
    <mergeCell ref="B1:H1"/>
    <mergeCell ref="B2:H2"/>
    <mergeCell ref="B3:H3"/>
    <mergeCell ref="B4:B5"/>
    <mergeCell ref="C4:F4"/>
    <mergeCell ref="G4:G5"/>
    <mergeCell ref="H4:H5"/>
    <mergeCell ref="B7:H7"/>
    <mergeCell ref="B8:H8"/>
    <mergeCell ref="B13:H13"/>
    <mergeCell ref="B18:H18"/>
    <mergeCell ref="B23:H23"/>
    <mergeCell ref="B72:H72"/>
    <mergeCell ref="B25:H25"/>
    <mergeCell ref="B30:H30"/>
    <mergeCell ref="B35:H35"/>
    <mergeCell ref="B40:H40"/>
    <mergeCell ref="B41:H41"/>
    <mergeCell ref="B46:H46"/>
    <mergeCell ref="B51:H51"/>
    <mergeCell ref="B56:H56"/>
    <mergeCell ref="B57:H57"/>
    <mergeCell ref="B62:H62"/>
    <mergeCell ref="B67:H67"/>
    <mergeCell ref="B95:H95"/>
    <mergeCell ref="B96:H96"/>
    <mergeCell ref="B101:H101"/>
    <mergeCell ref="B106:H106"/>
    <mergeCell ref="B73:H73"/>
    <mergeCell ref="B74:H74"/>
    <mergeCell ref="B79:H79"/>
    <mergeCell ref="B84:H84"/>
    <mergeCell ref="B85:H85"/>
    <mergeCell ref="B90:H90"/>
  </mergeCells>
  <hyperlinks>
    <hyperlink ref="B11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8" orientation="portrait" r:id="rId2"/>
  <rowBreaks count="2" manualBreakCount="2">
    <brk id="39" max="7" man="1"/>
    <brk id="7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</vt:lpstr>
      <vt:lpstr>'10'!Область_печати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работник</cp:lastModifiedBy>
  <cp:lastPrinted>2024-11-13T09:52:58Z</cp:lastPrinted>
  <dcterms:created xsi:type="dcterms:W3CDTF">2024-11-11T15:33:08Z</dcterms:created>
  <dcterms:modified xsi:type="dcterms:W3CDTF">2024-11-13T11:48:40Z</dcterms:modified>
</cp:coreProperties>
</file>