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ovstyuk\Desktop\Мониторинг филиалы\"/>
    </mc:Choice>
  </mc:AlternateContent>
  <bookViews>
    <workbookView xWindow="0" yWindow="0" windowWidth="28800" windowHeight="11700"/>
  </bookViews>
  <sheets>
    <sheet name="0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6" i="1" l="1"/>
  <c r="G114" i="1"/>
  <c r="G116" i="1" s="1"/>
  <c r="H109" i="1"/>
  <c r="H108" i="1"/>
  <c r="H107" i="1"/>
  <c r="H105" i="1"/>
  <c r="H104" i="1"/>
  <c r="H103" i="1"/>
  <c r="H102" i="1"/>
  <c r="H100" i="1"/>
  <c r="H99" i="1"/>
  <c r="H98" i="1"/>
  <c r="H97" i="1"/>
  <c r="H94" i="1"/>
  <c r="H93" i="1"/>
  <c r="H92" i="1"/>
  <c r="H91" i="1"/>
  <c r="H89" i="1"/>
  <c r="H88" i="1"/>
  <c r="H87" i="1"/>
  <c r="H86" i="1"/>
  <c r="H83" i="1"/>
  <c r="H82" i="1"/>
  <c r="H81" i="1"/>
  <c r="H80" i="1"/>
  <c r="H78" i="1"/>
  <c r="H77" i="1"/>
  <c r="H76" i="1"/>
  <c r="H75" i="1"/>
  <c r="H71" i="1"/>
  <c r="H70" i="1"/>
  <c r="H69" i="1"/>
  <c r="H68" i="1"/>
  <c r="H66" i="1"/>
  <c r="H65" i="1"/>
  <c r="H64" i="1"/>
  <c r="H63" i="1"/>
  <c r="H61" i="1"/>
  <c r="H60" i="1"/>
  <c r="H59" i="1"/>
  <c r="H58" i="1"/>
  <c r="H55" i="1"/>
  <c r="H54" i="1"/>
  <c r="H53" i="1"/>
  <c r="H52" i="1"/>
  <c r="H50" i="1"/>
  <c r="H49" i="1"/>
  <c r="H48" i="1"/>
  <c r="H47" i="1"/>
  <c r="H45" i="1"/>
  <c r="H44" i="1"/>
  <c r="H43" i="1"/>
  <c r="H42" i="1"/>
  <c r="H39" i="1"/>
  <c r="H38" i="1"/>
  <c r="H37" i="1"/>
  <c r="H36" i="1"/>
  <c r="H34" i="1"/>
  <c r="H33" i="1"/>
  <c r="H32" i="1"/>
  <c r="H31" i="1"/>
  <c r="H29" i="1"/>
  <c r="H28" i="1"/>
  <c r="H27" i="1"/>
  <c r="H26" i="1"/>
  <c r="J22" i="1"/>
  <c r="H22" i="1"/>
  <c r="J21" i="1"/>
  <c r="H21" i="1"/>
  <c r="J20" i="1"/>
  <c r="H20" i="1"/>
  <c r="J19" i="1"/>
  <c r="H19" i="1"/>
  <c r="J17" i="1"/>
  <c r="H17" i="1"/>
  <c r="J16" i="1"/>
  <c r="H16" i="1"/>
  <c r="J15" i="1"/>
  <c r="H15" i="1"/>
  <c r="J14" i="1"/>
  <c r="H14" i="1"/>
  <c r="J12" i="1"/>
  <c r="H12" i="1"/>
  <c r="J11" i="1"/>
  <c r="H11" i="1"/>
  <c r="J10" i="1"/>
  <c r="H10" i="1"/>
  <c r="L9" i="1"/>
  <c r="K9" i="1"/>
  <c r="J9" i="1"/>
  <c r="H9" i="1"/>
</calcChain>
</file>

<file path=xl/sharedStrings.xml><?xml version="1.0" encoding="utf-8"?>
<sst xmlns="http://schemas.openxmlformats.org/spreadsheetml/2006/main" count="119" uniqueCount="34">
  <si>
    <t xml:space="preserve">Предельный  уровень нерегулируемой (свободной) цены для потребителей  в зоне деятельности  ПАО «ТНС энерго Кубань» в августе 2024 года </t>
  </si>
  <si>
    <t>коп/кВт*ч без НДС</t>
  </si>
  <si>
    <t>Уровень напряжения</t>
  </si>
  <si>
    <t>Плата за услуги</t>
  </si>
  <si>
    <r>
      <t>Средневзвешенная нерегулируемая (свободная) цена электроэнергии в августе</t>
    </r>
    <r>
      <rPr>
        <b/>
        <sz val="11"/>
        <rFont val="Times New Roman"/>
        <family val="1"/>
        <charset val="204"/>
      </rPr>
      <t xml:space="preserve"> 2024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года</t>
    </r>
  </si>
  <si>
    <r>
      <t xml:space="preserve">Предельный  уровень нерегулируемой (свободной) цены в августе </t>
    </r>
    <r>
      <rPr>
        <b/>
        <sz val="11"/>
        <rFont val="Times New Roman"/>
        <family val="1"/>
        <charset val="204"/>
      </rPr>
      <t>2024 года</t>
    </r>
    <r>
      <rPr>
        <sz val="11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(гр.2+гр.3+гр.4+гр.5)</t>
    </r>
  </si>
  <si>
    <t>тариф на услуги по передаче электрической энергии</t>
  </si>
  <si>
    <t>сбытовая надбавка гаранти- рующего поставщика</t>
  </si>
  <si>
    <t>плата за иные услуги</t>
  </si>
  <si>
    <t>плата за услуги по управлению изменением режима потребления электрической энергии для потребителей 1-2 ЦК</t>
  </si>
  <si>
    <t>без услуг пп</t>
  </si>
  <si>
    <t>Потребители, рассчитывающиеся по одноставочному тарифу,
по первой ценовой категории</t>
  </si>
  <si>
    <t>Потери в сетях норматив</t>
  </si>
  <si>
    <t>Потери в сетях сверх норматив</t>
  </si>
  <si>
    <t>с максимальной мощностью в границах балансовой принадлежности менее 670 кВт</t>
  </si>
  <si>
    <t>ВН</t>
  </si>
  <si>
    <t>СН1</t>
  </si>
  <si>
    <t>СН2</t>
  </si>
  <si>
    <t>НН</t>
  </si>
  <si>
    <t>с максимальной мощностью в границах балансовой принадлежности от 670 до 10000 кВт</t>
  </si>
  <si>
    <t>с максимальной мощностью в границах балансовой принадлежности более 10000 кВт</t>
  </si>
  <si>
    <t>Потребители, рассчитывающиеся по второй ценовой категории 
по 3 зонам суток</t>
  </si>
  <si>
    <t>ночная зона:</t>
  </si>
  <si>
    <t>полупиковая зона:</t>
  </si>
  <si>
    <t>пиковая зона:</t>
  </si>
  <si>
    <t>Потребители, рассчитывающиеся по второй ценовой категории 
по 2 зонам суток</t>
  </si>
  <si>
    <t>дневная зона:</t>
  </si>
  <si>
    <t>Цена на мощность на розничном рынке с учетом платы за услуги по управлению изменением режима потребления электрической энергии для потребителей 3-6 ЦК</t>
  </si>
  <si>
    <t>менее 670</t>
  </si>
  <si>
    <t>670-10000</t>
  </si>
  <si>
    <t>более 10000</t>
  </si>
  <si>
    <t>Предельные уровни цен ежемесячно публикуются на официальном сайте ПАО "ТНС энерго Кубань"</t>
  </si>
  <si>
    <t>в разделе «Раскрытие информации» -&gt; Отчетность субъекта рынка электрической энергии (мощности)</t>
  </si>
  <si>
    <t>www.kuban.tns-e.ru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</si>
</sst>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00"/>
    <numFmt numFmtId="165" formatCode="#,##0.0000"/>
    <numFmt numFmtId="166" formatCode="0.000"/>
    <numFmt numFmtId="167" formatCode="#,##0.00000"/>
    <numFmt numFmtId="168" formatCode="0.00000"/>
  </numFmts>
  <fonts count="8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8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 wrapText="1"/>
    </xf>
    <xf numFmtId="0" fontId="2" fillId="0" borderId="0" xfId="0" applyFont="1" applyBorder="1" applyAlignment="1">
      <alignment horizontal="right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Border="1"/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top"/>
    </xf>
    <xf numFmtId="164" fontId="2" fillId="0" borderId="14" xfId="0" applyNumberFormat="1" applyFont="1" applyBorder="1" applyAlignment="1">
      <alignment horizontal="center" vertical="top"/>
    </xf>
    <xf numFmtId="164" fontId="2" fillId="2" borderId="14" xfId="0" applyNumberFormat="1" applyFont="1" applyFill="1" applyBorder="1" applyAlignment="1">
      <alignment horizontal="center" vertical="top"/>
    </xf>
    <xf numFmtId="164" fontId="2" fillId="0" borderId="15" xfId="0" applyNumberFormat="1" applyFont="1" applyBorder="1" applyAlignment="1">
      <alignment horizontal="center" vertical="top"/>
    </xf>
    <xf numFmtId="164" fontId="0" fillId="0" borderId="0" xfId="0" applyNumberFormat="1"/>
    <xf numFmtId="164" fontId="2" fillId="0" borderId="14" xfId="0" applyNumberFormat="1" applyFont="1" applyFill="1" applyBorder="1" applyAlignment="1">
      <alignment horizontal="center" vertical="top"/>
    </xf>
    <xf numFmtId="165" fontId="0" fillId="0" borderId="0" xfId="0" applyNumberFormat="1"/>
    <xf numFmtId="166" fontId="0" fillId="0" borderId="0" xfId="0" applyNumberFormat="1"/>
    <xf numFmtId="0" fontId="3" fillId="0" borderId="5" xfId="0" applyFont="1" applyBorder="1" applyAlignment="1">
      <alignment horizontal="center" vertical="center" wrapText="1"/>
    </xf>
    <xf numFmtId="167" fontId="0" fillId="0" borderId="0" xfId="0" applyNumberFormat="1"/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164" fontId="0" fillId="0" borderId="0" xfId="0" applyNumberFormat="1" applyBorder="1"/>
    <xf numFmtId="0" fontId="2" fillId="0" borderId="1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2" fontId="0" fillId="0" borderId="0" xfId="0" applyNumberFormat="1"/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2" fillId="0" borderId="7" xfId="0" applyFont="1" applyBorder="1" applyAlignment="1">
      <alignment horizontal="left" vertical="top"/>
    </xf>
    <xf numFmtId="164" fontId="2" fillId="0" borderId="8" xfId="0" applyNumberFormat="1" applyFont="1" applyBorder="1" applyAlignment="1">
      <alignment horizontal="center" vertical="top"/>
    </xf>
    <xf numFmtId="164" fontId="2" fillId="0" borderId="8" xfId="0" applyNumberFormat="1" applyFont="1" applyFill="1" applyBorder="1" applyAlignment="1">
      <alignment horizontal="center" vertical="top"/>
    </xf>
    <xf numFmtId="164" fontId="2" fillId="0" borderId="9" xfId="0" applyNumberFormat="1" applyFont="1" applyBorder="1" applyAlignment="1">
      <alignment horizontal="center" vertical="top"/>
    </xf>
    <xf numFmtId="0" fontId="0" fillId="2" borderId="0" xfId="0" applyFill="1"/>
    <xf numFmtId="0" fontId="2" fillId="0" borderId="19" xfId="0" applyFont="1" applyBorder="1" applyAlignment="1">
      <alignment horizontal="left" vertical="top"/>
    </xf>
    <xf numFmtId="164" fontId="2" fillId="0" borderId="20" xfId="0" applyNumberFormat="1" applyFont="1" applyBorder="1" applyAlignment="1">
      <alignment horizontal="center" vertical="top"/>
    </xf>
    <xf numFmtId="168" fontId="0" fillId="0" borderId="0" xfId="0" applyNumberFormat="1"/>
    <xf numFmtId="0" fontId="6" fillId="0" borderId="14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left" vertical="top"/>
    </xf>
    <xf numFmtId="164" fontId="2" fillId="0" borderId="22" xfId="0" applyNumberFormat="1" applyFont="1" applyBorder="1" applyAlignment="1">
      <alignment horizontal="center" vertical="top"/>
    </xf>
    <xf numFmtId="164" fontId="2" fillId="2" borderId="22" xfId="0" applyNumberFormat="1" applyFont="1" applyFill="1" applyBorder="1" applyAlignment="1">
      <alignment horizontal="center" vertical="top"/>
    </xf>
    <xf numFmtId="164" fontId="2" fillId="0" borderId="23" xfId="0" applyNumberFormat="1" applyFont="1" applyBorder="1" applyAlignment="1">
      <alignment horizontal="center" vertical="top"/>
    </xf>
    <xf numFmtId="0" fontId="2" fillId="0" borderId="24" xfId="0" applyFont="1" applyBorder="1" applyAlignment="1">
      <alignment horizontal="left" vertical="top"/>
    </xf>
    <xf numFmtId="164" fontId="2" fillId="2" borderId="20" xfId="0" applyNumberFormat="1" applyFont="1" applyFill="1" applyBorder="1" applyAlignment="1">
      <alignment horizontal="center" vertical="top"/>
    </xf>
    <xf numFmtId="164" fontId="2" fillId="0" borderId="25" xfId="0" applyNumberFormat="1" applyFont="1" applyBorder="1" applyAlignment="1">
      <alignment horizontal="center" vertical="top"/>
    </xf>
    <xf numFmtId="0" fontId="5" fillId="0" borderId="0" xfId="0" applyFont="1" applyFill="1" applyBorder="1" applyAlignment="1">
      <alignment horizontal="left" vertical="top"/>
    </xf>
    <xf numFmtId="0" fontId="7" fillId="0" borderId="0" xfId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kuban.tns-e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6"/>
  <sheetViews>
    <sheetView tabSelected="1" zoomScale="75" zoomScaleNormal="75" workbookViewId="0">
      <selection activeCell="M109" sqref="M109"/>
    </sheetView>
  </sheetViews>
  <sheetFormatPr defaultRowHeight="12.75" x14ac:dyDescent="0.2"/>
  <cols>
    <col min="1" max="1" width="4.28515625" customWidth="1"/>
    <col min="2" max="2" width="12.85546875" customWidth="1"/>
    <col min="3" max="3" width="14.42578125" customWidth="1"/>
    <col min="4" max="4" width="12" customWidth="1"/>
    <col min="5" max="5" width="10.5703125" customWidth="1"/>
    <col min="6" max="6" width="14.85546875" customWidth="1"/>
    <col min="7" max="7" width="18.5703125" customWidth="1"/>
    <col min="8" max="8" width="17" customWidth="1"/>
    <col min="9" max="9" width="1.5703125" customWidth="1"/>
    <col min="10" max="10" width="13.28515625" customWidth="1"/>
    <col min="11" max="11" width="10.5703125" bestFit="1" customWidth="1"/>
    <col min="12" max="12" width="12" customWidth="1"/>
    <col min="15" max="18" width="10.42578125" customWidth="1"/>
    <col min="19" max="19" width="9.5703125" bestFit="1" customWidth="1"/>
  </cols>
  <sheetData>
    <row r="1" spans="2:16" ht="7.5" customHeight="1" x14ac:dyDescent="0.2">
      <c r="B1" s="1"/>
      <c r="C1" s="2"/>
      <c r="D1" s="2"/>
      <c r="E1" s="2"/>
      <c r="F1" s="2"/>
      <c r="G1" s="2"/>
      <c r="H1" s="2"/>
    </row>
    <row r="2" spans="2:16" ht="57" customHeight="1" x14ac:dyDescent="0.3">
      <c r="B2" s="3" t="s">
        <v>0</v>
      </c>
      <c r="C2" s="3"/>
      <c r="D2" s="3"/>
      <c r="E2" s="3"/>
      <c r="F2" s="3"/>
      <c r="G2" s="3"/>
      <c r="H2" s="3"/>
    </row>
    <row r="3" spans="2:16" ht="15.75" customHeight="1" thickBot="1" x14ac:dyDescent="0.3">
      <c r="B3" s="4" t="s">
        <v>1</v>
      </c>
      <c r="C3" s="4"/>
      <c r="D3" s="4"/>
      <c r="E3" s="4"/>
      <c r="F3" s="4"/>
      <c r="G3" s="4"/>
      <c r="H3" s="4"/>
    </row>
    <row r="4" spans="2:16" ht="15" customHeight="1" x14ac:dyDescent="0.2">
      <c r="B4" s="5" t="s">
        <v>2</v>
      </c>
      <c r="C4" s="6" t="s">
        <v>3</v>
      </c>
      <c r="D4" s="7"/>
      <c r="E4" s="7"/>
      <c r="F4" s="8"/>
      <c r="G4" s="9" t="s">
        <v>4</v>
      </c>
      <c r="H4" s="10" t="s">
        <v>5</v>
      </c>
      <c r="I4" s="11"/>
    </row>
    <row r="5" spans="2:16" ht="119.25" customHeight="1" x14ac:dyDescent="0.2">
      <c r="B5" s="12"/>
      <c r="C5" s="13" t="s">
        <v>6</v>
      </c>
      <c r="D5" s="13" t="s">
        <v>7</v>
      </c>
      <c r="E5" s="13" t="s">
        <v>8</v>
      </c>
      <c r="F5" s="14" t="s">
        <v>9</v>
      </c>
      <c r="G5" s="15"/>
      <c r="H5" s="16"/>
      <c r="I5" s="11"/>
      <c r="J5" s="17" t="s">
        <v>10</v>
      </c>
    </row>
    <row r="6" spans="2:16" ht="16.5" thickBot="1" x14ac:dyDescent="0.25">
      <c r="B6" s="18">
        <v>1</v>
      </c>
      <c r="C6" s="19">
        <v>2</v>
      </c>
      <c r="D6" s="19">
        <v>3</v>
      </c>
      <c r="E6" s="19">
        <v>4</v>
      </c>
      <c r="F6" s="19">
        <v>5</v>
      </c>
      <c r="G6" s="19">
        <v>6</v>
      </c>
      <c r="H6" s="20">
        <v>7</v>
      </c>
      <c r="I6" s="11"/>
    </row>
    <row r="7" spans="2:16" ht="40.5" customHeight="1" thickBot="1" x14ac:dyDescent="0.25">
      <c r="B7" s="21" t="s">
        <v>11</v>
      </c>
      <c r="C7" s="22"/>
      <c r="D7" s="22"/>
      <c r="E7" s="22"/>
      <c r="F7" s="22"/>
      <c r="G7" s="22"/>
      <c r="H7" s="23"/>
      <c r="I7" s="11"/>
      <c r="K7" s="24" t="s">
        <v>12</v>
      </c>
      <c r="L7" s="25" t="s">
        <v>13</v>
      </c>
    </row>
    <row r="8" spans="2:16" ht="15.75" customHeight="1" x14ac:dyDescent="0.2">
      <c r="B8" s="26" t="s">
        <v>14</v>
      </c>
      <c r="C8" s="27"/>
      <c r="D8" s="27"/>
      <c r="E8" s="27"/>
      <c r="F8" s="27"/>
      <c r="G8" s="27"/>
      <c r="H8" s="28"/>
      <c r="I8" s="11"/>
    </row>
    <row r="9" spans="2:16" ht="15.75" x14ac:dyDescent="0.2">
      <c r="B9" s="29" t="s">
        <v>15</v>
      </c>
      <c r="C9" s="30">
        <v>239.607</v>
      </c>
      <c r="D9" s="30">
        <v>74.650999999999996</v>
      </c>
      <c r="E9" s="31">
        <v>0.47899999999999998</v>
      </c>
      <c r="F9" s="31">
        <v>7.1999999999999995E-2</v>
      </c>
      <c r="G9" s="31">
        <v>377.18</v>
      </c>
      <c r="H9" s="32">
        <f>C9+D9+E9+G9+F9</f>
        <v>691.98899999999992</v>
      </c>
      <c r="I9" s="11"/>
      <c r="J9" s="33">
        <f>D9+E9+G9+F9</f>
        <v>452.38200000000001</v>
      </c>
      <c r="K9" s="33">
        <f>G9+76.051+E9</f>
        <v>453.71</v>
      </c>
      <c r="L9" s="33">
        <f>G9+E9+D14</f>
        <v>408.25400000000002</v>
      </c>
    </row>
    <row r="10" spans="2:16" ht="15.75" x14ac:dyDescent="0.2">
      <c r="B10" s="29" t="s">
        <v>16</v>
      </c>
      <c r="C10" s="30">
        <v>314.13900000000001</v>
      </c>
      <c r="D10" s="30">
        <v>74.650999999999996</v>
      </c>
      <c r="E10" s="34">
        <v>0.47899999999999998</v>
      </c>
      <c r="F10" s="34">
        <v>7.1999999999999995E-2</v>
      </c>
      <c r="G10" s="31">
        <v>377.18</v>
      </c>
      <c r="H10" s="32">
        <f t="shared" ref="H10:H12" si="0">C10+D10+E10+G10+F10</f>
        <v>766.52100000000007</v>
      </c>
      <c r="I10" s="11"/>
      <c r="J10" s="33">
        <f t="shared" ref="J10:J22" si="1">D10+E10+G10+F10</f>
        <v>452.38200000000001</v>
      </c>
      <c r="K10" s="35"/>
      <c r="L10" s="35"/>
      <c r="O10" s="36"/>
      <c r="P10" s="36"/>
    </row>
    <row r="11" spans="2:16" ht="15.75" x14ac:dyDescent="0.2">
      <c r="B11" s="29" t="s">
        <v>17</v>
      </c>
      <c r="C11" s="30">
        <v>485.404</v>
      </c>
      <c r="D11" s="30">
        <v>74.650999999999996</v>
      </c>
      <c r="E11" s="34">
        <v>0.47899999999999998</v>
      </c>
      <c r="F11" s="34">
        <v>7.1999999999999995E-2</v>
      </c>
      <c r="G11" s="31">
        <v>377.18</v>
      </c>
      <c r="H11" s="32">
        <f t="shared" si="0"/>
        <v>937.78599999999994</v>
      </c>
      <c r="I11" s="11"/>
      <c r="J11" s="33">
        <f t="shared" si="1"/>
        <v>452.38200000000001</v>
      </c>
      <c r="K11" s="35"/>
      <c r="L11" s="35"/>
    </row>
    <row r="12" spans="2:16" ht="16.5" customHeight="1" thickBot="1" x14ac:dyDescent="0.25">
      <c r="B12" s="29" t="s">
        <v>18</v>
      </c>
      <c r="C12" s="30">
        <v>647.10199999999998</v>
      </c>
      <c r="D12" s="30">
        <v>74.650999999999996</v>
      </c>
      <c r="E12" s="34">
        <v>0.47899999999999998</v>
      </c>
      <c r="F12" s="34">
        <v>7.1999999999999995E-2</v>
      </c>
      <c r="G12" s="31">
        <v>377.18</v>
      </c>
      <c r="H12" s="32">
        <f t="shared" si="0"/>
        <v>1099.4839999999999</v>
      </c>
      <c r="I12" s="11"/>
      <c r="J12" s="33">
        <f t="shared" si="1"/>
        <v>452.38200000000001</v>
      </c>
      <c r="K12" s="35"/>
      <c r="L12" s="35"/>
    </row>
    <row r="13" spans="2:16" ht="16.5" customHeight="1" x14ac:dyDescent="0.2">
      <c r="B13" s="5" t="s">
        <v>19</v>
      </c>
      <c r="C13" s="37"/>
      <c r="D13" s="37"/>
      <c r="E13" s="37"/>
      <c r="F13" s="37"/>
      <c r="G13" s="37"/>
      <c r="H13" s="10"/>
      <c r="I13" s="11"/>
      <c r="J13" s="33"/>
      <c r="K13" s="35"/>
    </row>
    <row r="14" spans="2:16" ht="16.5" customHeight="1" x14ac:dyDescent="0.2">
      <c r="B14" s="29" t="s">
        <v>15</v>
      </c>
      <c r="C14" s="30">
        <v>239.607</v>
      </c>
      <c r="D14" s="30">
        <v>30.594999999999999</v>
      </c>
      <c r="E14" s="34">
        <v>0.47899999999999998</v>
      </c>
      <c r="F14" s="34">
        <v>7.1999999999999995E-2</v>
      </c>
      <c r="G14" s="34">
        <v>377.18</v>
      </c>
      <c r="H14" s="32">
        <f>C14+D14+E14+G14+F14</f>
        <v>647.93299999999999</v>
      </c>
      <c r="I14" s="11"/>
      <c r="J14" s="33">
        <f t="shared" si="1"/>
        <v>408.32600000000002</v>
      </c>
      <c r="K14" s="35"/>
      <c r="P14" s="38"/>
    </row>
    <row r="15" spans="2:16" ht="16.5" customHeight="1" x14ac:dyDescent="0.2">
      <c r="B15" s="29" t="s">
        <v>16</v>
      </c>
      <c r="C15" s="30">
        <v>314.13900000000001</v>
      </c>
      <c r="D15" s="30">
        <v>30.594999999999999</v>
      </c>
      <c r="E15" s="34">
        <v>0.47899999999999998</v>
      </c>
      <c r="F15" s="34">
        <v>7.1999999999999995E-2</v>
      </c>
      <c r="G15" s="34">
        <v>377.18</v>
      </c>
      <c r="H15" s="32">
        <f t="shared" ref="H15:H17" si="2">C15+D15+E15+G15+F15</f>
        <v>722.46500000000003</v>
      </c>
      <c r="I15" s="11"/>
      <c r="J15" s="33">
        <f t="shared" si="1"/>
        <v>408.32600000000002</v>
      </c>
      <c r="K15" s="35"/>
      <c r="P15" s="38"/>
    </row>
    <row r="16" spans="2:16" ht="16.5" customHeight="1" x14ac:dyDescent="0.2">
      <c r="B16" s="29" t="s">
        <v>17</v>
      </c>
      <c r="C16" s="30">
        <v>485.404</v>
      </c>
      <c r="D16" s="30">
        <v>30.594999999999999</v>
      </c>
      <c r="E16" s="34">
        <v>0.47899999999999998</v>
      </c>
      <c r="F16" s="34">
        <v>7.1999999999999995E-2</v>
      </c>
      <c r="G16" s="34">
        <v>377.18</v>
      </c>
      <c r="H16" s="32">
        <f t="shared" si="2"/>
        <v>893.73000000000013</v>
      </c>
      <c r="I16" s="11"/>
      <c r="J16" s="33">
        <f t="shared" si="1"/>
        <v>408.32600000000002</v>
      </c>
      <c r="K16" s="35"/>
      <c r="P16" s="38"/>
    </row>
    <row r="17" spans="2:16" ht="16.5" customHeight="1" thickBot="1" x14ac:dyDescent="0.25">
      <c r="B17" s="29" t="s">
        <v>18</v>
      </c>
      <c r="C17" s="30">
        <v>647.10199999999998</v>
      </c>
      <c r="D17" s="30">
        <v>30.594999999999999</v>
      </c>
      <c r="E17" s="34">
        <v>0.47899999999999998</v>
      </c>
      <c r="F17" s="34">
        <v>7.1999999999999995E-2</v>
      </c>
      <c r="G17" s="34">
        <v>377.18</v>
      </c>
      <c r="H17" s="32">
        <f t="shared" si="2"/>
        <v>1055.4279999999999</v>
      </c>
      <c r="I17" s="11"/>
      <c r="J17" s="33">
        <f t="shared" si="1"/>
        <v>408.32600000000002</v>
      </c>
      <c r="K17" s="35"/>
      <c r="P17" s="38"/>
    </row>
    <row r="18" spans="2:16" ht="16.5" customHeight="1" x14ac:dyDescent="0.2">
      <c r="B18" s="5" t="s">
        <v>20</v>
      </c>
      <c r="C18" s="37"/>
      <c r="D18" s="37"/>
      <c r="E18" s="37"/>
      <c r="F18" s="37"/>
      <c r="G18" s="37"/>
      <c r="H18" s="10"/>
      <c r="I18" s="11"/>
      <c r="J18" s="33"/>
      <c r="K18" s="33"/>
    </row>
    <row r="19" spans="2:16" ht="16.5" customHeight="1" x14ac:dyDescent="0.2">
      <c r="B19" s="29" t="s">
        <v>15</v>
      </c>
      <c r="C19" s="30">
        <v>239.607</v>
      </c>
      <c r="D19" s="30">
        <v>28.934000000000001</v>
      </c>
      <c r="E19" s="34">
        <v>0.47899999999999998</v>
      </c>
      <c r="F19" s="34">
        <v>7.1999999999999995E-2</v>
      </c>
      <c r="G19" s="34">
        <v>377.18</v>
      </c>
      <c r="H19" s="32">
        <f>C19+D19+E19+G19+F19</f>
        <v>646.27200000000005</v>
      </c>
      <c r="I19" s="11"/>
      <c r="J19" s="33">
        <f t="shared" si="1"/>
        <v>406.66500000000002</v>
      </c>
      <c r="K19" s="35"/>
    </row>
    <row r="20" spans="2:16" ht="16.5" customHeight="1" x14ac:dyDescent="0.2">
      <c r="B20" s="29" t="s">
        <v>16</v>
      </c>
      <c r="C20" s="30">
        <v>314.13900000000001</v>
      </c>
      <c r="D20" s="30">
        <v>28.934000000000001</v>
      </c>
      <c r="E20" s="34">
        <v>0.47899999999999998</v>
      </c>
      <c r="F20" s="34">
        <v>7.1999999999999995E-2</v>
      </c>
      <c r="G20" s="34">
        <v>377.18</v>
      </c>
      <c r="H20" s="32">
        <f t="shared" ref="H20:H22" si="3">C20+D20+E20+G20+F20</f>
        <v>720.80399999999997</v>
      </c>
      <c r="I20" s="11"/>
      <c r="J20" s="33">
        <f t="shared" si="1"/>
        <v>406.66500000000002</v>
      </c>
      <c r="K20" s="33"/>
    </row>
    <row r="21" spans="2:16" ht="16.5" customHeight="1" x14ac:dyDescent="0.2">
      <c r="B21" s="29" t="s">
        <v>17</v>
      </c>
      <c r="C21" s="30">
        <v>485.404</v>
      </c>
      <c r="D21" s="30">
        <v>28.934000000000001</v>
      </c>
      <c r="E21" s="34">
        <v>0.47899999999999998</v>
      </c>
      <c r="F21" s="34">
        <v>7.1999999999999995E-2</v>
      </c>
      <c r="G21" s="34">
        <v>377.18</v>
      </c>
      <c r="H21" s="32">
        <f t="shared" si="3"/>
        <v>892.06900000000007</v>
      </c>
      <c r="I21" s="11"/>
      <c r="J21" s="33">
        <f t="shared" si="1"/>
        <v>406.66500000000002</v>
      </c>
      <c r="K21" s="33"/>
    </row>
    <row r="22" spans="2:16" ht="16.5" customHeight="1" thickBot="1" x14ac:dyDescent="0.25">
      <c r="B22" s="29" t="s">
        <v>18</v>
      </c>
      <c r="C22" s="30">
        <v>647.10199999999998</v>
      </c>
      <c r="D22" s="30">
        <v>28.934000000000001</v>
      </c>
      <c r="E22" s="34">
        <v>0.47899999999999998</v>
      </c>
      <c r="F22" s="34">
        <v>7.1999999999999995E-2</v>
      </c>
      <c r="G22" s="34">
        <v>377.18</v>
      </c>
      <c r="H22" s="32">
        <f t="shared" si="3"/>
        <v>1053.7669999999998</v>
      </c>
      <c r="I22" s="11"/>
      <c r="J22" s="33">
        <f t="shared" si="1"/>
        <v>406.66500000000002</v>
      </c>
      <c r="K22" s="33"/>
    </row>
    <row r="23" spans="2:16" ht="38.25" customHeight="1" thickBot="1" x14ac:dyDescent="0.25">
      <c r="B23" s="39" t="s">
        <v>21</v>
      </c>
      <c r="C23" s="40"/>
      <c r="D23" s="40"/>
      <c r="E23" s="40"/>
      <c r="F23" s="40"/>
      <c r="G23" s="40"/>
      <c r="H23" s="41"/>
      <c r="I23" s="11"/>
    </row>
    <row r="24" spans="2:16" ht="16.5" customHeight="1" thickBot="1" x14ac:dyDescent="0.25">
      <c r="B24" s="5" t="s">
        <v>14</v>
      </c>
      <c r="C24" s="37"/>
      <c r="D24" s="37"/>
      <c r="E24" s="37"/>
      <c r="F24" s="37"/>
      <c r="G24" s="37"/>
      <c r="H24" s="10"/>
      <c r="I24" s="11"/>
      <c r="J24" s="42"/>
    </row>
    <row r="25" spans="2:16" ht="15.75" x14ac:dyDescent="0.2">
      <c r="B25" s="43" t="s">
        <v>22</v>
      </c>
      <c r="C25" s="44"/>
      <c r="D25" s="44"/>
      <c r="E25" s="44"/>
      <c r="F25" s="44"/>
      <c r="G25" s="44"/>
      <c r="H25" s="45"/>
      <c r="I25" s="11"/>
      <c r="J25" s="42"/>
    </row>
    <row r="26" spans="2:16" ht="15.75" x14ac:dyDescent="0.2">
      <c r="B26" s="29" t="s">
        <v>15</v>
      </c>
      <c r="C26" s="30">
        <v>239.607</v>
      </c>
      <c r="D26" s="30">
        <v>74.650999999999996</v>
      </c>
      <c r="E26" s="34">
        <v>0.47899999999999998</v>
      </c>
      <c r="F26" s="34">
        <v>7.1999999999999995E-2</v>
      </c>
      <c r="G26" s="30">
        <v>117.681</v>
      </c>
      <c r="H26" s="32">
        <f>C26+D26+E26+G26+F26</f>
        <v>432.48999999999995</v>
      </c>
      <c r="I26" s="11"/>
      <c r="J26" s="42"/>
      <c r="L26" s="46"/>
    </row>
    <row r="27" spans="2:16" ht="15.75" x14ac:dyDescent="0.2">
      <c r="B27" s="29" t="s">
        <v>16</v>
      </c>
      <c r="C27" s="30">
        <v>314.13900000000001</v>
      </c>
      <c r="D27" s="30">
        <v>74.650999999999996</v>
      </c>
      <c r="E27" s="34">
        <v>0.47899999999999998</v>
      </c>
      <c r="F27" s="34">
        <v>7.1999999999999995E-2</v>
      </c>
      <c r="G27" s="30">
        <v>117.681</v>
      </c>
      <c r="H27" s="32">
        <f t="shared" ref="H27:H29" si="4">C27+D27+E27+G27+F27</f>
        <v>507.02199999999999</v>
      </c>
      <c r="I27" s="11"/>
      <c r="J27" s="42"/>
      <c r="L27" s="46"/>
    </row>
    <row r="28" spans="2:16" ht="15.75" x14ac:dyDescent="0.2">
      <c r="B28" s="29" t="s">
        <v>17</v>
      </c>
      <c r="C28" s="30">
        <v>485.404</v>
      </c>
      <c r="D28" s="30">
        <v>74.650999999999996</v>
      </c>
      <c r="E28" s="34">
        <v>0.47899999999999998</v>
      </c>
      <c r="F28" s="34">
        <v>7.1999999999999995E-2</v>
      </c>
      <c r="G28" s="30">
        <v>117.681</v>
      </c>
      <c r="H28" s="32">
        <f t="shared" si="4"/>
        <v>678.28700000000003</v>
      </c>
      <c r="I28" s="11"/>
      <c r="J28" s="42"/>
      <c r="L28" s="46"/>
    </row>
    <row r="29" spans="2:16" ht="15.75" x14ac:dyDescent="0.2">
      <c r="B29" s="29" t="s">
        <v>18</v>
      </c>
      <c r="C29" s="30">
        <v>647.10199999999998</v>
      </c>
      <c r="D29" s="30">
        <v>74.650999999999996</v>
      </c>
      <c r="E29" s="34">
        <v>0.47899999999999998</v>
      </c>
      <c r="F29" s="34">
        <v>7.1999999999999995E-2</v>
      </c>
      <c r="G29" s="30">
        <v>117.681</v>
      </c>
      <c r="H29" s="32">
        <f t="shared" si="4"/>
        <v>839.98500000000001</v>
      </c>
      <c r="I29" s="11"/>
      <c r="J29" s="42"/>
      <c r="L29" s="46"/>
    </row>
    <row r="30" spans="2:16" ht="15.75" x14ac:dyDescent="0.2">
      <c r="B30" s="47" t="s">
        <v>23</v>
      </c>
      <c r="C30" s="48"/>
      <c r="D30" s="48"/>
      <c r="E30" s="48"/>
      <c r="F30" s="48"/>
      <c r="G30" s="48"/>
      <c r="H30" s="49"/>
      <c r="I30" s="11"/>
      <c r="J30" s="42"/>
      <c r="L30" s="46"/>
    </row>
    <row r="31" spans="2:16" ht="15.75" x14ac:dyDescent="0.2">
      <c r="B31" s="29" t="s">
        <v>15</v>
      </c>
      <c r="C31" s="30">
        <v>239.607</v>
      </c>
      <c r="D31" s="30">
        <v>74.650999999999996</v>
      </c>
      <c r="E31" s="34">
        <v>0.47899999999999998</v>
      </c>
      <c r="F31" s="34">
        <v>7.1999999999999995E-2</v>
      </c>
      <c r="G31" s="30">
        <v>396.322</v>
      </c>
      <c r="H31" s="32">
        <f>C31+D31+E31+G31+F31</f>
        <v>711.13099999999997</v>
      </c>
      <c r="I31" s="11"/>
      <c r="J31" s="42"/>
      <c r="L31" s="46"/>
    </row>
    <row r="32" spans="2:16" ht="15.75" x14ac:dyDescent="0.2">
      <c r="B32" s="29" t="s">
        <v>16</v>
      </c>
      <c r="C32" s="30">
        <v>314.13900000000001</v>
      </c>
      <c r="D32" s="30">
        <v>74.650999999999996</v>
      </c>
      <c r="E32" s="34">
        <v>0.47899999999999998</v>
      </c>
      <c r="F32" s="34">
        <v>7.1999999999999995E-2</v>
      </c>
      <c r="G32" s="30">
        <v>396.322</v>
      </c>
      <c r="H32" s="32">
        <f t="shared" ref="H32:H34" si="5">C32+D32+E32+G32+F32</f>
        <v>785.66300000000001</v>
      </c>
      <c r="I32" s="11"/>
      <c r="J32" s="42"/>
      <c r="L32" s="46"/>
    </row>
    <row r="33" spans="2:10" ht="15.75" x14ac:dyDescent="0.2">
      <c r="B33" s="29" t="s">
        <v>17</v>
      </c>
      <c r="C33" s="30">
        <v>485.404</v>
      </c>
      <c r="D33" s="30">
        <v>74.650999999999996</v>
      </c>
      <c r="E33" s="34">
        <v>0.47899999999999998</v>
      </c>
      <c r="F33" s="34">
        <v>7.1999999999999995E-2</v>
      </c>
      <c r="G33" s="30">
        <v>396.322</v>
      </c>
      <c r="H33" s="32">
        <f t="shared" si="5"/>
        <v>956.928</v>
      </c>
      <c r="I33" s="11"/>
      <c r="J33" s="42"/>
    </row>
    <row r="34" spans="2:10" ht="15.75" x14ac:dyDescent="0.2">
      <c r="B34" s="29" t="s">
        <v>18</v>
      </c>
      <c r="C34" s="30">
        <v>647.10199999999998</v>
      </c>
      <c r="D34" s="30">
        <v>74.650999999999996</v>
      </c>
      <c r="E34" s="34">
        <v>0.47899999999999998</v>
      </c>
      <c r="F34" s="34">
        <v>7.1999999999999995E-2</v>
      </c>
      <c r="G34" s="30">
        <v>396.322</v>
      </c>
      <c r="H34" s="32">
        <f t="shared" si="5"/>
        <v>1118.626</v>
      </c>
      <c r="I34" s="11"/>
      <c r="J34" s="42"/>
    </row>
    <row r="35" spans="2:10" ht="15.75" x14ac:dyDescent="0.2">
      <c r="B35" s="47" t="s">
        <v>24</v>
      </c>
      <c r="C35" s="48"/>
      <c r="D35" s="48"/>
      <c r="E35" s="48"/>
      <c r="F35" s="48"/>
      <c r="G35" s="48"/>
      <c r="H35" s="49"/>
      <c r="I35" s="11"/>
      <c r="J35" s="42"/>
    </row>
    <row r="36" spans="2:10" ht="15.75" x14ac:dyDescent="0.2">
      <c r="B36" s="29" t="s">
        <v>15</v>
      </c>
      <c r="C36" s="30">
        <v>239.607</v>
      </c>
      <c r="D36" s="30">
        <v>74.650999999999996</v>
      </c>
      <c r="E36" s="34">
        <v>0.47899999999999998</v>
      </c>
      <c r="F36" s="34">
        <v>7.1999999999999995E-2</v>
      </c>
      <c r="G36" s="30">
        <v>781.19600000000003</v>
      </c>
      <c r="H36" s="32">
        <f>C36+D36+E36+G36+F36</f>
        <v>1096.0049999999999</v>
      </c>
      <c r="I36" s="11"/>
      <c r="J36" s="42"/>
    </row>
    <row r="37" spans="2:10" ht="15.75" x14ac:dyDescent="0.2">
      <c r="B37" s="29" t="s">
        <v>16</v>
      </c>
      <c r="C37" s="30">
        <v>314.13900000000001</v>
      </c>
      <c r="D37" s="30">
        <v>74.650999999999996</v>
      </c>
      <c r="E37" s="34">
        <v>0.47899999999999998</v>
      </c>
      <c r="F37" s="34">
        <v>7.1999999999999995E-2</v>
      </c>
      <c r="G37" s="30">
        <v>781.19600000000003</v>
      </c>
      <c r="H37" s="32">
        <f t="shared" ref="H37:H39" si="6">C37+D37+E37+G37+F37</f>
        <v>1170.537</v>
      </c>
      <c r="I37" s="11"/>
      <c r="J37" s="42"/>
    </row>
    <row r="38" spans="2:10" ht="15.75" x14ac:dyDescent="0.2">
      <c r="B38" s="29" t="s">
        <v>17</v>
      </c>
      <c r="C38" s="30">
        <v>485.404</v>
      </c>
      <c r="D38" s="30">
        <v>74.650999999999996</v>
      </c>
      <c r="E38" s="34">
        <v>0.47899999999999998</v>
      </c>
      <c r="F38" s="34">
        <v>7.1999999999999995E-2</v>
      </c>
      <c r="G38" s="30">
        <v>781.19600000000003</v>
      </c>
      <c r="H38" s="32">
        <f t="shared" si="6"/>
        <v>1341.8019999999999</v>
      </c>
      <c r="I38" s="11"/>
      <c r="J38" s="42"/>
    </row>
    <row r="39" spans="2:10" ht="16.5" thickBot="1" x14ac:dyDescent="0.25">
      <c r="B39" s="50" t="s">
        <v>18</v>
      </c>
      <c r="C39" s="51">
        <v>647.10199999999998</v>
      </c>
      <c r="D39" s="51">
        <v>74.650999999999996</v>
      </c>
      <c r="E39" s="52">
        <v>0.47899999999999998</v>
      </c>
      <c r="F39" s="52">
        <v>7.1999999999999995E-2</v>
      </c>
      <c r="G39" s="51">
        <v>781.19600000000003</v>
      </c>
      <c r="H39" s="53">
        <f t="shared" si="6"/>
        <v>1503.4999999999998</v>
      </c>
      <c r="I39" s="11"/>
      <c r="J39" s="42"/>
    </row>
    <row r="40" spans="2:10" ht="15.75" customHeight="1" thickBot="1" x14ac:dyDescent="0.25">
      <c r="B40" s="5" t="s">
        <v>19</v>
      </c>
      <c r="C40" s="37"/>
      <c r="D40" s="37"/>
      <c r="E40" s="37"/>
      <c r="F40" s="37"/>
      <c r="G40" s="37"/>
      <c r="H40" s="10"/>
      <c r="I40" s="11"/>
      <c r="J40" s="42"/>
    </row>
    <row r="41" spans="2:10" ht="15.75" x14ac:dyDescent="0.2">
      <c r="B41" s="43" t="s">
        <v>22</v>
      </c>
      <c r="C41" s="44"/>
      <c r="D41" s="44"/>
      <c r="E41" s="44"/>
      <c r="F41" s="44"/>
      <c r="G41" s="44"/>
      <c r="H41" s="45"/>
      <c r="I41" s="11"/>
      <c r="J41" s="42"/>
    </row>
    <row r="42" spans="2:10" ht="15.75" x14ac:dyDescent="0.2">
      <c r="B42" s="29" t="s">
        <v>15</v>
      </c>
      <c r="C42" s="30">
        <v>239.607</v>
      </c>
      <c r="D42" s="30">
        <v>30.594999999999999</v>
      </c>
      <c r="E42" s="34">
        <v>0.47899999999999998</v>
      </c>
      <c r="F42" s="34">
        <v>7.1999999999999995E-2</v>
      </c>
      <c r="G42" s="30">
        <v>117.681</v>
      </c>
      <c r="H42" s="32">
        <f>C42+D42+E42+G42+F42</f>
        <v>388.43399999999997</v>
      </c>
      <c r="I42" s="11"/>
      <c r="J42" s="42"/>
    </row>
    <row r="43" spans="2:10" ht="15.75" x14ac:dyDescent="0.2">
      <c r="B43" s="29" t="s">
        <v>16</v>
      </c>
      <c r="C43" s="30">
        <v>314.13900000000001</v>
      </c>
      <c r="D43" s="30">
        <v>30.594999999999999</v>
      </c>
      <c r="E43" s="34">
        <v>0.47899999999999998</v>
      </c>
      <c r="F43" s="34">
        <v>7.1999999999999995E-2</v>
      </c>
      <c r="G43" s="30">
        <v>117.681</v>
      </c>
      <c r="H43" s="32">
        <f t="shared" ref="H43:H45" si="7">C43+D43+E43+G43+F43</f>
        <v>462.96600000000001</v>
      </c>
      <c r="I43" s="11"/>
      <c r="J43" s="42"/>
    </row>
    <row r="44" spans="2:10" ht="15.75" x14ac:dyDescent="0.2">
      <c r="B44" s="29" t="s">
        <v>17</v>
      </c>
      <c r="C44" s="30">
        <v>485.404</v>
      </c>
      <c r="D44" s="30">
        <v>30.594999999999999</v>
      </c>
      <c r="E44" s="34">
        <v>0.47899999999999998</v>
      </c>
      <c r="F44" s="34">
        <v>7.1999999999999995E-2</v>
      </c>
      <c r="G44" s="30">
        <v>117.681</v>
      </c>
      <c r="H44" s="32">
        <f t="shared" si="7"/>
        <v>634.23100000000011</v>
      </c>
      <c r="I44" s="11"/>
      <c r="J44" s="42"/>
    </row>
    <row r="45" spans="2:10" ht="15.75" x14ac:dyDescent="0.2">
      <c r="B45" s="29" t="s">
        <v>18</v>
      </c>
      <c r="C45" s="30">
        <v>647.10199999999998</v>
      </c>
      <c r="D45" s="30">
        <v>30.594999999999999</v>
      </c>
      <c r="E45" s="34">
        <v>0.47899999999999998</v>
      </c>
      <c r="F45" s="34">
        <v>7.1999999999999995E-2</v>
      </c>
      <c r="G45" s="30">
        <v>117.681</v>
      </c>
      <c r="H45" s="32">
        <f t="shared" si="7"/>
        <v>795.92900000000009</v>
      </c>
      <c r="I45" s="11"/>
      <c r="J45" s="42"/>
    </row>
    <row r="46" spans="2:10" ht="15.75" x14ac:dyDescent="0.2">
      <c r="B46" s="47" t="s">
        <v>23</v>
      </c>
      <c r="C46" s="48"/>
      <c r="D46" s="48"/>
      <c r="E46" s="48"/>
      <c r="F46" s="48"/>
      <c r="G46" s="48"/>
      <c r="H46" s="49"/>
      <c r="I46" s="11"/>
      <c r="J46" s="42"/>
    </row>
    <row r="47" spans="2:10" ht="15.75" x14ac:dyDescent="0.2">
      <c r="B47" s="29" t="s">
        <v>15</v>
      </c>
      <c r="C47" s="30">
        <v>239.607</v>
      </c>
      <c r="D47" s="30">
        <v>30.594999999999999</v>
      </c>
      <c r="E47" s="34">
        <v>0.47899999999999998</v>
      </c>
      <c r="F47" s="34">
        <v>7.1999999999999995E-2</v>
      </c>
      <c r="G47" s="30">
        <v>396.322</v>
      </c>
      <c r="H47" s="32">
        <f>C47+D47+E47+G47+F47</f>
        <v>667.07499999999993</v>
      </c>
      <c r="I47" s="11"/>
      <c r="J47" s="42"/>
    </row>
    <row r="48" spans="2:10" ht="15.75" x14ac:dyDescent="0.2">
      <c r="B48" s="29" t="s">
        <v>16</v>
      </c>
      <c r="C48" s="30">
        <v>314.13900000000001</v>
      </c>
      <c r="D48" s="30">
        <v>30.594999999999999</v>
      </c>
      <c r="E48" s="34">
        <v>0.47899999999999998</v>
      </c>
      <c r="F48" s="34">
        <v>7.1999999999999995E-2</v>
      </c>
      <c r="G48" s="30">
        <v>396.322</v>
      </c>
      <c r="H48" s="32">
        <f t="shared" ref="H48:H50" si="8">C48+D48+E48+G48+F48</f>
        <v>741.60700000000008</v>
      </c>
      <c r="I48" s="11"/>
      <c r="J48" s="42"/>
    </row>
    <row r="49" spans="2:11" ht="15.75" x14ac:dyDescent="0.2">
      <c r="B49" s="29" t="s">
        <v>17</v>
      </c>
      <c r="C49" s="30">
        <v>485.404</v>
      </c>
      <c r="D49" s="30">
        <v>30.594999999999999</v>
      </c>
      <c r="E49" s="34">
        <v>0.47899999999999998</v>
      </c>
      <c r="F49" s="34">
        <v>7.1999999999999995E-2</v>
      </c>
      <c r="G49" s="30">
        <v>396.322</v>
      </c>
      <c r="H49" s="32">
        <f t="shared" si="8"/>
        <v>912.87200000000007</v>
      </c>
      <c r="I49" s="11"/>
      <c r="J49" s="42"/>
    </row>
    <row r="50" spans="2:11" ht="15.75" x14ac:dyDescent="0.2">
      <c r="B50" s="29" t="s">
        <v>18</v>
      </c>
      <c r="C50" s="30">
        <v>647.10199999999998</v>
      </c>
      <c r="D50" s="30">
        <v>30.594999999999999</v>
      </c>
      <c r="E50" s="34">
        <v>0.47899999999999998</v>
      </c>
      <c r="F50" s="34">
        <v>7.1999999999999995E-2</v>
      </c>
      <c r="G50" s="30">
        <v>396.322</v>
      </c>
      <c r="H50" s="32">
        <f t="shared" si="8"/>
        <v>1074.57</v>
      </c>
      <c r="I50" s="11"/>
      <c r="J50" s="42"/>
    </row>
    <row r="51" spans="2:11" ht="15.75" x14ac:dyDescent="0.2">
      <c r="B51" s="47" t="s">
        <v>24</v>
      </c>
      <c r="C51" s="48"/>
      <c r="D51" s="48"/>
      <c r="E51" s="48"/>
      <c r="F51" s="48"/>
      <c r="G51" s="48"/>
      <c r="H51" s="49"/>
      <c r="I51" s="11"/>
      <c r="J51" s="42"/>
    </row>
    <row r="52" spans="2:11" ht="15.75" x14ac:dyDescent="0.2">
      <c r="B52" s="29" t="s">
        <v>15</v>
      </c>
      <c r="C52" s="30">
        <v>239.607</v>
      </c>
      <c r="D52" s="30">
        <v>30.594999999999999</v>
      </c>
      <c r="E52" s="34">
        <v>0.47899999999999998</v>
      </c>
      <c r="F52" s="34">
        <v>7.1999999999999995E-2</v>
      </c>
      <c r="G52" s="30">
        <v>781.19600000000003</v>
      </c>
      <c r="H52" s="32">
        <f>C52+D52+E52+G52+F52</f>
        <v>1051.9489999999998</v>
      </c>
      <c r="I52" s="11"/>
      <c r="J52" s="42"/>
      <c r="K52" s="54"/>
    </row>
    <row r="53" spans="2:11" ht="15.75" x14ac:dyDescent="0.2">
      <c r="B53" s="29" t="s">
        <v>16</v>
      </c>
      <c r="C53" s="30">
        <v>314.13900000000001</v>
      </c>
      <c r="D53" s="30">
        <v>30.594999999999999</v>
      </c>
      <c r="E53" s="34">
        <v>0.47899999999999998</v>
      </c>
      <c r="F53" s="34">
        <v>7.1999999999999995E-2</v>
      </c>
      <c r="G53" s="30">
        <v>781.19600000000003</v>
      </c>
      <c r="H53" s="32">
        <f t="shared" ref="H53:H55" si="9">C53+D53+E53+G53+F53</f>
        <v>1126.481</v>
      </c>
      <c r="I53" s="11"/>
      <c r="J53" s="42"/>
    </row>
    <row r="54" spans="2:11" ht="15.75" x14ac:dyDescent="0.2">
      <c r="B54" s="29" t="s">
        <v>17</v>
      </c>
      <c r="C54" s="30">
        <v>485.404</v>
      </c>
      <c r="D54" s="30">
        <v>30.594999999999999</v>
      </c>
      <c r="E54" s="34">
        <v>0.47899999999999998</v>
      </c>
      <c r="F54" s="34">
        <v>7.1999999999999995E-2</v>
      </c>
      <c r="G54" s="30">
        <v>781.19600000000003</v>
      </c>
      <c r="H54" s="32">
        <f t="shared" si="9"/>
        <v>1297.7459999999999</v>
      </c>
      <c r="I54" s="11"/>
      <c r="J54" s="42"/>
    </row>
    <row r="55" spans="2:11" ht="16.5" thickBot="1" x14ac:dyDescent="0.25">
      <c r="B55" s="55" t="s">
        <v>18</v>
      </c>
      <c r="C55" s="56">
        <v>647.10199999999998</v>
      </c>
      <c r="D55" s="30">
        <v>30.594999999999999</v>
      </c>
      <c r="E55" s="34">
        <v>0.47899999999999998</v>
      </c>
      <c r="F55" s="34">
        <v>7.1999999999999995E-2</v>
      </c>
      <c r="G55" s="30">
        <v>781.19600000000003</v>
      </c>
      <c r="H55" s="32">
        <f t="shared" si="9"/>
        <v>1459.444</v>
      </c>
      <c r="I55" s="11"/>
      <c r="J55" s="42"/>
    </row>
    <row r="56" spans="2:11" ht="15.75" customHeight="1" thickBot="1" x14ac:dyDescent="0.25">
      <c r="B56" s="5" t="s">
        <v>20</v>
      </c>
      <c r="C56" s="37"/>
      <c r="D56" s="37"/>
      <c r="E56" s="37"/>
      <c r="F56" s="37"/>
      <c r="G56" s="37"/>
      <c r="H56" s="10"/>
      <c r="I56" s="11"/>
      <c r="J56" s="42"/>
    </row>
    <row r="57" spans="2:11" ht="15.75" x14ac:dyDescent="0.2">
      <c r="B57" s="43" t="s">
        <v>22</v>
      </c>
      <c r="C57" s="44"/>
      <c r="D57" s="44"/>
      <c r="E57" s="44"/>
      <c r="F57" s="44"/>
      <c r="G57" s="44"/>
      <c r="H57" s="45"/>
      <c r="I57" s="11"/>
      <c r="J57" s="42"/>
    </row>
    <row r="58" spans="2:11" ht="15.75" x14ac:dyDescent="0.2">
      <c r="B58" s="29" t="s">
        <v>15</v>
      </c>
      <c r="C58" s="30">
        <v>239.607</v>
      </c>
      <c r="D58" s="30">
        <v>28.934000000000001</v>
      </c>
      <c r="E58" s="34">
        <v>0.47899999999999998</v>
      </c>
      <c r="F58" s="34">
        <v>7.1999999999999995E-2</v>
      </c>
      <c r="G58" s="31">
        <v>117.681</v>
      </c>
      <c r="H58" s="32">
        <f>C58+D58+E58+G58+F58</f>
        <v>386.77299999999997</v>
      </c>
      <c r="I58" s="11"/>
      <c r="J58" s="42"/>
    </row>
    <row r="59" spans="2:11" ht="15.75" x14ac:dyDescent="0.2">
      <c r="B59" s="29" t="s">
        <v>16</v>
      </c>
      <c r="C59" s="30">
        <v>314.13900000000001</v>
      </c>
      <c r="D59" s="30">
        <v>28.934000000000001</v>
      </c>
      <c r="E59" s="34">
        <v>0.47899999999999998</v>
      </c>
      <c r="F59" s="34">
        <v>7.1999999999999995E-2</v>
      </c>
      <c r="G59" s="30">
        <v>117.681</v>
      </c>
      <c r="H59" s="32">
        <f t="shared" ref="H59:H61" si="10">C59+D59+E59+G59+F59</f>
        <v>461.30500000000001</v>
      </c>
      <c r="I59" s="11"/>
      <c r="J59" s="42"/>
    </row>
    <row r="60" spans="2:11" ht="15.75" x14ac:dyDescent="0.2">
      <c r="B60" s="29" t="s">
        <v>17</v>
      </c>
      <c r="C60" s="30">
        <v>485.404</v>
      </c>
      <c r="D60" s="30">
        <v>28.934000000000001</v>
      </c>
      <c r="E60" s="34">
        <v>0.47899999999999998</v>
      </c>
      <c r="F60" s="34">
        <v>7.1999999999999995E-2</v>
      </c>
      <c r="G60" s="30">
        <v>117.681</v>
      </c>
      <c r="H60" s="32">
        <f t="shared" si="10"/>
        <v>632.57000000000005</v>
      </c>
      <c r="I60" s="11"/>
      <c r="J60" s="42"/>
    </row>
    <row r="61" spans="2:11" ht="15.75" x14ac:dyDescent="0.2">
      <c r="B61" s="29" t="s">
        <v>18</v>
      </c>
      <c r="C61" s="30">
        <v>647.10199999999998</v>
      </c>
      <c r="D61" s="30">
        <v>28.934000000000001</v>
      </c>
      <c r="E61" s="34">
        <v>0.47899999999999998</v>
      </c>
      <c r="F61" s="34">
        <v>7.1999999999999995E-2</v>
      </c>
      <c r="G61" s="30">
        <v>117.681</v>
      </c>
      <c r="H61" s="32">
        <f t="shared" si="10"/>
        <v>794.26800000000003</v>
      </c>
      <c r="I61" s="11"/>
      <c r="J61" s="42"/>
    </row>
    <row r="62" spans="2:11" ht="15.75" x14ac:dyDescent="0.2">
      <c r="B62" s="47" t="s">
        <v>23</v>
      </c>
      <c r="C62" s="48"/>
      <c r="D62" s="48"/>
      <c r="E62" s="48"/>
      <c r="F62" s="48"/>
      <c r="G62" s="48"/>
      <c r="H62" s="49"/>
      <c r="I62" s="11"/>
      <c r="J62" s="42"/>
    </row>
    <row r="63" spans="2:11" ht="15.75" x14ac:dyDescent="0.2">
      <c r="B63" s="29" t="s">
        <v>15</v>
      </c>
      <c r="C63" s="30">
        <v>239.607</v>
      </c>
      <c r="D63" s="30">
        <v>28.934000000000001</v>
      </c>
      <c r="E63" s="34">
        <v>0.47899999999999998</v>
      </c>
      <c r="F63" s="34">
        <v>7.1999999999999995E-2</v>
      </c>
      <c r="G63" s="30">
        <v>396.322</v>
      </c>
      <c r="H63" s="32">
        <f>C63+D63+E63+G63+F63</f>
        <v>665.41399999999999</v>
      </c>
      <c r="I63" s="11"/>
      <c r="J63" s="42"/>
    </row>
    <row r="64" spans="2:11" ht="15.75" x14ac:dyDescent="0.2">
      <c r="B64" s="29" t="s">
        <v>16</v>
      </c>
      <c r="C64" s="30">
        <v>314.13900000000001</v>
      </c>
      <c r="D64" s="30">
        <v>28.934000000000001</v>
      </c>
      <c r="E64" s="34">
        <v>0.47899999999999998</v>
      </c>
      <c r="F64" s="34">
        <v>7.1999999999999995E-2</v>
      </c>
      <c r="G64" s="30">
        <v>396.322</v>
      </c>
      <c r="H64" s="32">
        <f t="shared" ref="H64:H66" si="11">C64+D64+E64+G64+F64</f>
        <v>739.94600000000003</v>
      </c>
      <c r="I64" s="11"/>
      <c r="J64" s="42"/>
    </row>
    <row r="65" spans="2:10" ht="15.75" x14ac:dyDescent="0.2">
      <c r="B65" s="29" t="s">
        <v>17</v>
      </c>
      <c r="C65" s="30">
        <v>485.404</v>
      </c>
      <c r="D65" s="30">
        <v>28.934000000000001</v>
      </c>
      <c r="E65" s="34">
        <v>0.47899999999999998</v>
      </c>
      <c r="F65" s="34">
        <v>7.1999999999999995E-2</v>
      </c>
      <c r="G65" s="30">
        <v>396.322</v>
      </c>
      <c r="H65" s="32">
        <f t="shared" si="11"/>
        <v>911.21100000000001</v>
      </c>
      <c r="I65" s="11"/>
      <c r="J65" s="42"/>
    </row>
    <row r="66" spans="2:10" ht="15.75" x14ac:dyDescent="0.2">
      <c r="B66" s="29" t="s">
        <v>18</v>
      </c>
      <c r="C66" s="30">
        <v>647.10199999999998</v>
      </c>
      <c r="D66" s="30">
        <v>28.934000000000001</v>
      </c>
      <c r="E66" s="34">
        <v>0.47899999999999998</v>
      </c>
      <c r="F66" s="34">
        <v>7.1999999999999995E-2</v>
      </c>
      <c r="G66" s="30">
        <v>396.322</v>
      </c>
      <c r="H66" s="32">
        <f t="shared" si="11"/>
        <v>1072.9089999999999</v>
      </c>
      <c r="I66" s="11"/>
      <c r="J66" s="42"/>
    </row>
    <row r="67" spans="2:10" ht="15.75" x14ac:dyDescent="0.2">
      <c r="B67" s="47" t="s">
        <v>24</v>
      </c>
      <c r="C67" s="48"/>
      <c r="D67" s="48"/>
      <c r="E67" s="48"/>
      <c r="F67" s="48"/>
      <c r="G67" s="48"/>
      <c r="H67" s="49"/>
      <c r="I67" s="11"/>
      <c r="J67" s="42"/>
    </row>
    <row r="68" spans="2:10" ht="15.75" x14ac:dyDescent="0.2">
      <c r="B68" s="29" t="s">
        <v>15</v>
      </c>
      <c r="C68" s="30">
        <v>239.607</v>
      </c>
      <c r="D68" s="30">
        <v>28.934000000000001</v>
      </c>
      <c r="E68" s="34">
        <v>0.47899999999999998</v>
      </c>
      <c r="F68" s="34">
        <v>7.1999999999999995E-2</v>
      </c>
      <c r="G68" s="30">
        <v>781.19600000000003</v>
      </c>
      <c r="H68" s="32">
        <f>C68+D68+E68+G68+F68</f>
        <v>1050.2879999999998</v>
      </c>
      <c r="I68" s="11"/>
      <c r="J68" s="42"/>
    </row>
    <row r="69" spans="2:10" ht="15.75" x14ac:dyDescent="0.2">
      <c r="B69" s="29" t="s">
        <v>16</v>
      </c>
      <c r="C69" s="30">
        <v>314.13900000000001</v>
      </c>
      <c r="D69" s="30">
        <v>28.934000000000001</v>
      </c>
      <c r="E69" s="34">
        <v>0.47899999999999998</v>
      </c>
      <c r="F69" s="34">
        <v>7.1999999999999995E-2</v>
      </c>
      <c r="G69" s="30">
        <v>781.19600000000003</v>
      </c>
      <c r="H69" s="32">
        <f t="shared" ref="H69:H71" si="12">C69+D69+E69+G69+F69</f>
        <v>1124.82</v>
      </c>
      <c r="I69" s="11"/>
      <c r="J69" s="42"/>
    </row>
    <row r="70" spans="2:10" ht="15.75" x14ac:dyDescent="0.2">
      <c r="B70" s="29" t="s">
        <v>17</v>
      </c>
      <c r="C70" s="30">
        <v>485.404</v>
      </c>
      <c r="D70" s="30">
        <v>28.934000000000001</v>
      </c>
      <c r="E70" s="34">
        <v>0.47899999999999998</v>
      </c>
      <c r="F70" s="34">
        <v>7.1999999999999995E-2</v>
      </c>
      <c r="G70" s="30">
        <v>781.19600000000003</v>
      </c>
      <c r="H70" s="32">
        <f t="shared" si="12"/>
        <v>1296.0849999999998</v>
      </c>
      <c r="I70" s="11"/>
      <c r="J70" s="42"/>
    </row>
    <row r="71" spans="2:10" ht="16.5" thickBot="1" x14ac:dyDescent="0.25">
      <c r="B71" s="29" t="s">
        <v>18</v>
      </c>
      <c r="C71" s="30">
        <v>647.10199999999998</v>
      </c>
      <c r="D71" s="30">
        <v>28.934000000000001</v>
      </c>
      <c r="E71" s="34">
        <v>0.47899999999999998</v>
      </c>
      <c r="F71" s="34">
        <v>7.1999999999999995E-2</v>
      </c>
      <c r="G71" s="30">
        <v>781.19600000000003</v>
      </c>
      <c r="H71" s="32">
        <f t="shared" si="12"/>
        <v>1457.7829999999999</v>
      </c>
      <c r="I71" s="11"/>
      <c r="J71" s="42"/>
    </row>
    <row r="72" spans="2:10" ht="42" customHeight="1" thickBot="1" x14ac:dyDescent="0.25">
      <c r="B72" s="39" t="s">
        <v>25</v>
      </c>
      <c r="C72" s="40"/>
      <c r="D72" s="40"/>
      <c r="E72" s="40"/>
      <c r="F72" s="40"/>
      <c r="G72" s="40"/>
      <c r="H72" s="41"/>
      <c r="I72" s="11"/>
      <c r="J72" s="42"/>
    </row>
    <row r="73" spans="2:10" ht="19.5" customHeight="1" thickBot="1" x14ac:dyDescent="0.25">
      <c r="B73" s="5" t="s">
        <v>14</v>
      </c>
      <c r="C73" s="37"/>
      <c r="D73" s="37"/>
      <c r="E73" s="37"/>
      <c r="F73" s="37"/>
      <c r="G73" s="37"/>
      <c r="H73" s="10"/>
      <c r="I73" s="11"/>
    </row>
    <row r="74" spans="2:10" ht="15.75" x14ac:dyDescent="0.2">
      <c r="B74" s="43" t="s">
        <v>22</v>
      </c>
      <c r="C74" s="44"/>
      <c r="D74" s="44"/>
      <c r="E74" s="44"/>
      <c r="F74" s="44"/>
      <c r="G74" s="44"/>
      <c r="H74" s="45"/>
      <c r="I74" s="11"/>
    </row>
    <row r="75" spans="2:10" ht="15.75" customHeight="1" x14ac:dyDescent="0.2">
      <c r="B75" s="29" t="s">
        <v>15</v>
      </c>
      <c r="C75" s="30">
        <v>239.607</v>
      </c>
      <c r="D75" s="30">
        <v>74.650999999999996</v>
      </c>
      <c r="E75" s="34">
        <v>0.47899999999999998</v>
      </c>
      <c r="F75" s="34">
        <v>7.1999999999999995E-2</v>
      </c>
      <c r="G75" s="30">
        <v>117.681</v>
      </c>
      <c r="H75" s="32">
        <f>C75+D75+E75+G75+F75</f>
        <v>432.48999999999995</v>
      </c>
      <c r="I75" s="11"/>
    </row>
    <row r="76" spans="2:10" ht="15.75" customHeight="1" x14ac:dyDescent="0.2">
      <c r="B76" s="29" t="s">
        <v>16</v>
      </c>
      <c r="C76" s="30">
        <v>314.13900000000001</v>
      </c>
      <c r="D76" s="30">
        <v>74.650999999999996</v>
      </c>
      <c r="E76" s="34">
        <v>0.47899999999999998</v>
      </c>
      <c r="F76" s="34">
        <v>7.1999999999999995E-2</v>
      </c>
      <c r="G76" s="30">
        <v>117.681</v>
      </c>
      <c r="H76" s="32">
        <f t="shared" ref="H76:H78" si="13">C76+D76+E76+G76+F76</f>
        <v>507.02199999999999</v>
      </c>
      <c r="I76" s="11"/>
    </row>
    <row r="77" spans="2:10" ht="15.75" customHeight="1" x14ac:dyDescent="0.2">
      <c r="B77" s="29" t="s">
        <v>17</v>
      </c>
      <c r="C77" s="30">
        <v>485.404</v>
      </c>
      <c r="D77" s="30">
        <v>74.650999999999996</v>
      </c>
      <c r="E77" s="34">
        <v>0.47899999999999998</v>
      </c>
      <c r="F77" s="34">
        <v>7.1999999999999995E-2</v>
      </c>
      <c r="G77" s="30">
        <v>117.681</v>
      </c>
      <c r="H77" s="32">
        <f t="shared" si="13"/>
        <v>678.28700000000003</v>
      </c>
      <c r="I77" s="11"/>
    </row>
    <row r="78" spans="2:10" ht="15.75" customHeight="1" x14ac:dyDescent="0.2">
      <c r="B78" s="29" t="s">
        <v>18</v>
      </c>
      <c r="C78" s="30">
        <v>647.10199999999998</v>
      </c>
      <c r="D78" s="30">
        <v>74.650999999999996</v>
      </c>
      <c r="E78" s="34">
        <v>0.47899999999999998</v>
      </c>
      <c r="F78" s="34">
        <v>7.1999999999999995E-2</v>
      </c>
      <c r="G78" s="30">
        <v>117.681</v>
      </c>
      <c r="H78" s="32">
        <f t="shared" si="13"/>
        <v>839.98500000000001</v>
      </c>
      <c r="I78" s="11"/>
    </row>
    <row r="79" spans="2:10" ht="15.75" customHeight="1" x14ac:dyDescent="0.2">
      <c r="B79" s="47" t="s">
        <v>26</v>
      </c>
      <c r="C79" s="48"/>
      <c r="D79" s="48"/>
      <c r="E79" s="48"/>
      <c r="F79" s="48"/>
      <c r="G79" s="48"/>
      <c r="H79" s="49"/>
      <c r="I79" s="11"/>
    </row>
    <row r="80" spans="2:10" ht="15.75" customHeight="1" x14ac:dyDescent="0.2">
      <c r="B80" s="29" t="s">
        <v>15</v>
      </c>
      <c r="C80" s="30">
        <v>239.607</v>
      </c>
      <c r="D80" s="30">
        <v>74.650999999999996</v>
      </c>
      <c r="E80" s="34">
        <v>0.47899999999999998</v>
      </c>
      <c r="F80" s="34">
        <v>7.1999999999999995E-2</v>
      </c>
      <c r="G80" s="30">
        <v>574.73</v>
      </c>
      <c r="H80" s="32">
        <f>C80+D80+E80+G80+F80</f>
        <v>889.53899999999999</v>
      </c>
      <c r="I80" s="11"/>
    </row>
    <row r="81" spans="2:9" ht="15.75" customHeight="1" x14ac:dyDescent="0.2">
      <c r="B81" s="29" t="s">
        <v>16</v>
      </c>
      <c r="C81" s="30">
        <v>314.13900000000001</v>
      </c>
      <c r="D81" s="30">
        <v>74.650999999999996</v>
      </c>
      <c r="E81" s="34">
        <v>0.47899999999999998</v>
      </c>
      <c r="F81" s="34">
        <v>7.1999999999999995E-2</v>
      </c>
      <c r="G81" s="30">
        <v>574.73</v>
      </c>
      <c r="H81" s="32">
        <f t="shared" ref="H81:H83" si="14">C81+D81+E81+G81+F81</f>
        <v>964.07100000000003</v>
      </c>
      <c r="I81" s="11"/>
    </row>
    <row r="82" spans="2:9" ht="15.75" customHeight="1" x14ac:dyDescent="0.2">
      <c r="B82" s="29" t="s">
        <v>17</v>
      </c>
      <c r="C82" s="30">
        <v>485.404</v>
      </c>
      <c r="D82" s="30">
        <v>74.650999999999996</v>
      </c>
      <c r="E82" s="34">
        <v>0.47899999999999998</v>
      </c>
      <c r="F82" s="34">
        <v>7.1999999999999995E-2</v>
      </c>
      <c r="G82" s="30">
        <v>574.73</v>
      </c>
      <c r="H82" s="32">
        <f t="shared" si="14"/>
        <v>1135.336</v>
      </c>
      <c r="I82" s="11"/>
    </row>
    <row r="83" spans="2:9" ht="15.75" customHeight="1" thickBot="1" x14ac:dyDescent="0.25">
      <c r="B83" s="29" t="s">
        <v>18</v>
      </c>
      <c r="C83" s="30">
        <v>647.10199999999998</v>
      </c>
      <c r="D83" s="30">
        <v>74.650999999999996</v>
      </c>
      <c r="E83" s="34">
        <v>0.47899999999999998</v>
      </c>
      <c r="F83" s="34">
        <v>7.1999999999999995E-2</v>
      </c>
      <c r="G83" s="30">
        <v>574.73</v>
      </c>
      <c r="H83" s="32">
        <f t="shared" si="14"/>
        <v>1297.0339999999999</v>
      </c>
      <c r="I83" s="11"/>
    </row>
    <row r="84" spans="2:9" ht="15.75" customHeight="1" thickBot="1" x14ac:dyDescent="0.25">
      <c r="B84" s="5" t="s">
        <v>19</v>
      </c>
      <c r="C84" s="37"/>
      <c r="D84" s="37"/>
      <c r="E84" s="37"/>
      <c r="F84" s="37"/>
      <c r="G84" s="37"/>
      <c r="H84" s="10"/>
      <c r="I84" s="11"/>
    </row>
    <row r="85" spans="2:9" ht="15.75" x14ac:dyDescent="0.2">
      <c r="B85" s="43" t="s">
        <v>22</v>
      </c>
      <c r="C85" s="44"/>
      <c r="D85" s="44"/>
      <c r="E85" s="44"/>
      <c r="F85" s="44"/>
      <c r="G85" s="44"/>
      <c r="H85" s="45"/>
      <c r="I85" s="11"/>
    </row>
    <row r="86" spans="2:9" ht="15.75" x14ac:dyDescent="0.2">
      <c r="B86" s="29" t="s">
        <v>15</v>
      </c>
      <c r="C86" s="30">
        <v>239.607</v>
      </c>
      <c r="D86" s="30">
        <v>30.594999999999999</v>
      </c>
      <c r="E86" s="34">
        <v>0.47899999999999998</v>
      </c>
      <c r="F86" s="34">
        <v>7.1999999999999995E-2</v>
      </c>
      <c r="G86" s="30">
        <v>117.681</v>
      </c>
      <c r="H86" s="32">
        <f>C86+D86+E86+G86+F86</f>
        <v>388.43399999999997</v>
      </c>
      <c r="I86" s="11"/>
    </row>
    <row r="87" spans="2:9" ht="15.75" x14ac:dyDescent="0.2">
      <c r="B87" s="29" t="s">
        <v>16</v>
      </c>
      <c r="C87" s="30">
        <v>314.13900000000001</v>
      </c>
      <c r="D87" s="30">
        <v>30.594999999999999</v>
      </c>
      <c r="E87" s="34">
        <v>0.47899999999999998</v>
      </c>
      <c r="F87" s="34">
        <v>7.1999999999999995E-2</v>
      </c>
      <c r="G87" s="30">
        <v>117.681</v>
      </c>
      <c r="H87" s="32">
        <f t="shared" ref="H87:H89" si="15">C87+D87+E87+G87+F87</f>
        <v>462.96600000000001</v>
      </c>
      <c r="I87" s="11"/>
    </row>
    <row r="88" spans="2:9" ht="15.75" x14ac:dyDescent="0.2">
      <c r="B88" s="29" t="s">
        <v>17</v>
      </c>
      <c r="C88" s="30">
        <v>485.404</v>
      </c>
      <c r="D88" s="30">
        <v>30.594999999999999</v>
      </c>
      <c r="E88" s="34">
        <v>0.47899999999999998</v>
      </c>
      <c r="F88" s="34">
        <v>7.1999999999999995E-2</v>
      </c>
      <c r="G88" s="30">
        <v>117.681</v>
      </c>
      <c r="H88" s="32">
        <f t="shared" si="15"/>
        <v>634.23100000000011</v>
      </c>
      <c r="I88" s="11"/>
    </row>
    <row r="89" spans="2:9" ht="15.75" x14ac:dyDescent="0.2">
      <c r="B89" s="29" t="s">
        <v>18</v>
      </c>
      <c r="C89" s="30">
        <v>647.10199999999998</v>
      </c>
      <c r="D89" s="30">
        <v>30.594999999999999</v>
      </c>
      <c r="E89" s="34">
        <v>0.47899999999999998</v>
      </c>
      <c r="F89" s="34">
        <v>7.1999999999999995E-2</v>
      </c>
      <c r="G89" s="30">
        <v>117.681</v>
      </c>
      <c r="H89" s="32">
        <f t="shared" si="15"/>
        <v>795.92900000000009</v>
      </c>
      <c r="I89" s="11"/>
    </row>
    <row r="90" spans="2:9" ht="15.75" x14ac:dyDescent="0.2">
      <c r="B90" s="47" t="s">
        <v>26</v>
      </c>
      <c r="C90" s="48"/>
      <c r="D90" s="48"/>
      <c r="E90" s="48"/>
      <c r="F90" s="48"/>
      <c r="G90" s="48"/>
      <c r="H90" s="49"/>
      <c r="I90" s="11"/>
    </row>
    <row r="91" spans="2:9" ht="15.75" x14ac:dyDescent="0.2">
      <c r="B91" s="29" t="s">
        <v>15</v>
      </c>
      <c r="C91" s="30">
        <v>239.607</v>
      </c>
      <c r="D91" s="30">
        <v>30.594999999999999</v>
      </c>
      <c r="E91" s="34">
        <v>0.47899999999999998</v>
      </c>
      <c r="F91" s="34">
        <v>7.1999999999999995E-2</v>
      </c>
      <c r="G91" s="30">
        <v>574.73</v>
      </c>
      <c r="H91" s="32">
        <f>C91+D91+E91+G91+F91</f>
        <v>845.48300000000006</v>
      </c>
      <c r="I91" s="11"/>
    </row>
    <row r="92" spans="2:9" ht="15.75" x14ac:dyDescent="0.2">
      <c r="B92" s="29" t="s">
        <v>16</v>
      </c>
      <c r="C92" s="30">
        <v>314.13900000000001</v>
      </c>
      <c r="D92" s="30">
        <v>30.594999999999999</v>
      </c>
      <c r="E92" s="34">
        <v>0.47899999999999998</v>
      </c>
      <c r="F92" s="34">
        <v>7.1999999999999995E-2</v>
      </c>
      <c r="G92" s="30">
        <v>574.73</v>
      </c>
      <c r="H92" s="32">
        <f t="shared" ref="H92:H94" si="16">C92+D92+E92+G92+F92</f>
        <v>920.01499999999999</v>
      </c>
      <c r="I92" s="11"/>
    </row>
    <row r="93" spans="2:9" ht="15.75" x14ac:dyDescent="0.2">
      <c r="B93" s="29" t="s">
        <v>17</v>
      </c>
      <c r="C93" s="30">
        <v>485.404</v>
      </c>
      <c r="D93" s="30">
        <v>30.594999999999999</v>
      </c>
      <c r="E93" s="34">
        <v>0.47899999999999998</v>
      </c>
      <c r="F93" s="34">
        <v>7.1999999999999995E-2</v>
      </c>
      <c r="G93" s="30">
        <v>574.73</v>
      </c>
      <c r="H93" s="32">
        <f t="shared" si="16"/>
        <v>1091.28</v>
      </c>
      <c r="I93" s="11"/>
    </row>
    <row r="94" spans="2:9" ht="16.5" thickBot="1" x14ac:dyDescent="0.25">
      <c r="B94" s="29" t="s">
        <v>18</v>
      </c>
      <c r="C94" s="30">
        <v>647.10199999999998</v>
      </c>
      <c r="D94" s="30">
        <v>30.594999999999999</v>
      </c>
      <c r="E94" s="34">
        <v>0.47899999999999998</v>
      </c>
      <c r="F94" s="34">
        <v>7.1999999999999995E-2</v>
      </c>
      <c r="G94" s="30">
        <v>574.73</v>
      </c>
      <c r="H94" s="32">
        <f t="shared" si="16"/>
        <v>1252.9779999999998</v>
      </c>
      <c r="I94" s="11"/>
    </row>
    <row r="95" spans="2:9" ht="15.75" customHeight="1" thickBot="1" x14ac:dyDescent="0.25">
      <c r="B95" s="5" t="s">
        <v>20</v>
      </c>
      <c r="C95" s="37"/>
      <c r="D95" s="37"/>
      <c r="E95" s="37"/>
      <c r="F95" s="37"/>
      <c r="G95" s="37"/>
      <c r="H95" s="10"/>
      <c r="I95" s="11"/>
    </row>
    <row r="96" spans="2:9" ht="15.75" x14ac:dyDescent="0.2">
      <c r="B96" s="43" t="s">
        <v>22</v>
      </c>
      <c r="C96" s="44"/>
      <c r="D96" s="44"/>
      <c r="E96" s="44"/>
      <c r="F96" s="44"/>
      <c r="G96" s="44"/>
      <c r="H96" s="45"/>
      <c r="I96" s="11"/>
    </row>
    <row r="97" spans="1:12" ht="15.75" x14ac:dyDescent="0.2">
      <c r="B97" s="29" t="s">
        <v>15</v>
      </c>
      <c r="C97" s="30">
        <v>239.607</v>
      </c>
      <c r="D97" s="30">
        <v>28.934000000000001</v>
      </c>
      <c r="E97" s="34">
        <v>0.47899999999999998</v>
      </c>
      <c r="F97" s="34">
        <v>7.1999999999999995E-2</v>
      </c>
      <c r="G97" s="30">
        <v>117.681</v>
      </c>
      <c r="H97" s="32">
        <f>C97+D97+E97+G97+F97</f>
        <v>386.77299999999997</v>
      </c>
      <c r="I97" s="11"/>
    </row>
    <row r="98" spans="1:12" ht="15.75" x14ac:dyDescent="0.2">
      <c r="B98" s="29" t="s">
        <v>16</v>
      </c>
      <c r="C98" s="30">
        <v>314.13900000000001</v>
      </c>
      <c r="D98" s="30">
        <v>28.934000000000001</v>
      </c>
      <c r="E98" s="34">
        <v>0.47899999999999998</v>
      </c>
      <c r="F98" s="34">
        <v>7.1999999999999995E-2</v>
      </c>
      <c r="G98" s="30">
        <v>117.681</v>
      </c>
      <c r="H98" s="32">
        <f t="shared" ref="H98:H100" si="17">C98+D98+E98+G98+F98</f>
        <v>461.30500000000001</v>
      </c>
      <c r="I98" s="11"/>
    </row>
    <row r="99" spans="1:12" ht="15.75" x14ac:dyDescent="0.2">
      <c r="B99" s="29" t="s">
        <v>17</v>
      </c>
      <c r="C99" s="30">
        <v>485.404</v>
      </c>
      <c r="D99" s="30">
        <v>28.934000000000001</v>
      </c>
      <c r="E99" s="34">
        <v>0.47899999999999998</v>
      </c>
      <c r="F99" s="34">
        <v>7.1999999999999995E-2</v>
      </c>
      <c r="G99" s="30">
        <v>117.681</v>
      </c>
      <c r="H99" s="32">
        <f t="shared" si="17"/>
        <v>632.57000000000005</v>
      </c>
      <c r="I99" s="11"/>
    </row>
    <row r="100" spans="1:12" ht="15.75" x14ac:dyDescent="0.2">
      <c r="B100" s="29" t="s">
        <v>18</v>
      </c>
      <c r="C100" s="30">
        <v>647.10199999999998</v>
      </c>
      <c r="D100" s="30">
        <v>28.934000000000001</v>
      </c>
      <c r="E100" s="34">
        <v>0.47899999999999998</v>
      </c>
      <c r="F100" s="34">
        <v>7.1999999999999995E-2</v>
      </c>
      <c r="G100" s="30">
        <v>117.681</v>
      </c>
      <c r="H100" s="32">
        <f t="shared" si="17"/>
        <v>794.26800000000003</v>
      </c>
      <c r="I100" s="11"/>
      <c r="J100" s="57"/>
    </row>
    <row r="101" spans="1:12" ht="15.75" x14ac:dyDescent="0.2">
      <c r="B101" s="47" t="s">
        <v>26</v>
      </c>
      <c r="C101" s="48"/>
      <c r="D101" s="48"/>
      <c r="E101" s="48"/>
      <c r="F101" s="48"/>
      <c r="G101" s="48"/>
      <c r="H101" s="49"/>
      <c r="I101" s="11"/>
    </row>
    <row r="102" spans="1:12" ht="15.75" x14ac:dyDescent="0.2">
      <c r="B102" s="29" t="s">
        <v>15</v>
      </c>
      <c r="C102" s="30">
        <v>239.607</v>
      </c>
      <c r="D102" s="30">
        <v>28.934000000000001</v>
      </c>
      <c r="E102" s="34">
        <v>0.47899999999999998</v>
      </c>
      <c r="F102" s="34">
        <v>7.1999999999999995E-2</v>
      </c>
      <c r="G102" s="30">
        <v>574.73</v>
      </c>
      <c r="H102" s="32">
        <f>C102+D102+E102+G102+F102</f>
        <v>843.822</v>
      </c>
      <c r="I102" s="11"/>
    </row>
    <row r="103" spans="1:12" ht="15.75" x14ac:dyDescent="0.2">
      <c r="B103" s="29" t="s">
        <v>16</v>
      </c>
      <c r="C103" s="30">
        <v>314.13900000000001</v>
      </c>
      <c r="D103" s="30">
        <v>28.934000000000001</v>
      </c>
      <c r="E103" s="34">
        <v>0.47899999999999998</v>
      </c>
      <c r="F103" s="34">
        <v>7.1999999999999995E-2</v>
      </c>
      <c r="G103" s="30">
        <v>574.73</v>
      </c>
      <c r="H103" s="32">
        <f t="shared" ref="H103:H105" si="18">C103+D103+E103+G103+F103</f>
        <v>918.35400000000004</v>
      </c>
      <c r="I103" s="11"/>
    </row>
    <row r="104" spans="1:12" ht="15.75" x14ac:dyDescent="0.2">
      <c r="B104" s="29" t="s">
        <v>17</v>
      </c>
      <c r="C104" s="30">
        <v>485.404</v>
      </c>
      <c r="D104" s="30">
        <v>28.934000000000001</v>
      </c>
      <c r="E104" s="34">
        <v>0.47899999999999998</v>
      </c>
      <c r="F104" s="34">
        <v>7.1999999999999995E-2</v>
      </c>
      <c r="G104" s="30">
        <v>574.73</v>
      </c>
      <c r="H104" s="32">
        <f t="shared" si="18"/>
        <v>1089.6189999999999</v>
      </c>
      <c r="I104" s="11"/>
    </row>
    <row r="105" spans="1:12" ht="15.75" x14ac:dyDescent="0.2">
      <c r="B105" s="50" t="s">
        <v>18</v>
      </c>
      <c r="C105" s="51">
        <v>647.10199999999998</v>
      </c>
      <c r="D105" s="51">
        <v>28.934000000000001</v>
      </c>
      <c r="E105" s="52">
        <v>0.47899999999999998</v>
      </c>
      <c r="F105" s="52">
        <v>7.1999999999999995E-2</v>
      </c>
      <c r="G105" s="51">
        <v>574.73</v>
      </c>
      <c r="H105" s="53">
        <f t="shared" si="18"/>
        <v>1251.3169999999998</v>
      </c>
      <c r="I105" s="11"/>
    </row>
    <row r="106" spans="1:12" ht="33.75" customHeight="1" x14ac:dyDescent="0.2">
      <c r="A106" s="11"/>
      <c r="B106" s="58" t="s">
        <v>27</v>
      </c>
      <c r="C106" s="58"/>
      <c r="D106" s="58"/>
      <c r="E106" s="58"/>
      <c r="F106" s="58"/>
      <c r="G106" s="58"/>
      <c r="H106" s="58"/>
      <c r="I106" s="11"/>
    </row>
    <row r="107" spans="1:12" ht="15.75" x14ac:dyDescent="0.2">
      <c r="B107" s="59" t="s">
        <v>28</v>
      </c>
      <c r="C107" s="60"/>
      <c r="D107" s="60"/>
      <c r="E107" s="60"/>
      <c r="F107" s="60">
        <v>38.003</v>
      </c>
      <c r="G107" s="61">
        <v>84781.557000000001</v>
      </c>
      <c r="H107" s="62">
        <f>C107+D107+E107+G107+F107</f>
        <v>84819.56</v>
      </c>
      <c r="I107" s="11"/>
      <c r="L107" s="33"/>
    </row>
    <row r="108" spans="1:12" ht="15.75" x14ac:dyDescent="0.2">
      <c r="B108" s="29" t="s">
        <v>29</v>
      </c>
      <c r="C108" s="30"/>
      <c r="D108" s="30"/>
      <c r="E108" s="30"/>
      <c r="F108" s="60">
        <v>38.003</v>
      </c>
      <c r="G108" s="61">
        <v>84781.557000000001</v>
      </c>
      <c r="H108" s="32">
        <f t="shared" ref="H108:H109" si="19">C108+D108+E108+G108+F108</f>
        <v>84819.56</v>
      </c>
      <c r="I108" s="11"/>
    </row>
    <row r="109" spans="1:12" ht="16.5" thickBot="1" x14ac:dyDescent="0.25">
      <c r="B109" s="63" t="s">
        <v>30</v>
      </c>
      <c r="C109" s="56"/>
      <c r="D109" s="56"/>
      <c r="E109" s="56"/>
      <c r="F109" s="56">
        <v>38.003</v>
      </c>
      <c r="G109" s="64">
        <v>84781.557000000001</v>
      </c>
      <c r="H109" s="65">
        <f t="shared" si="19"/>
        <v>84819.56</v>
      </c>
      <c r="I109" s="11"/>
      <c r="J109" s="57"/>
    </row>
    <row r="111" spans="1:12" x14ac:dyDescent="0.2">
      <c r="B111" s="66" t="s">
        <v>31</v>
      </c>
    </row>
    <row r="112" spans="1:12" x14ac:dyDescent="0.2">
      <c r="B112" s="66" t="s">
        <v>32</v>
      </c>
    </row>
    <row r="113" spans="2:7" x14ac:dyDescent="0.2">
      <c r="B113" s="67" t="s">
        <v>33</v>
      </c>
    </row>
    <row r="114" spans="2:7" x14ac:dyDescent="0.2">
      <c r="F114">
        <v>0.72</v>
      </c>
      <c r="G114">
        <f>380.03</f>
        <v>380.03</v>
      </c>
    </row>
    <row r="116" spans="2:7" x14ac:dyDescent="0.2">
      <c r="F116">
        <f>F114/10</f>
        <v>7.1999999999999995E-2</v>
      </c>
      <c r="G116">
        <f>G114/10</f>
        <v>38.003</v>
      </c>
    </row>
  </sheetData>
  <mergeCells count="35">
    <mergeCell ref="B95:H95"/>
    <mergeCell ref="B96:H96"/>
    <mergeCell ref="B101:H101"/>
    <mergeCell ref="B106:H106"/>
    <mergeCell ref="B73:H73"/>
    <mergeCell ref="B74:H74"/>
    <mergeCell ref="B79:H79"/>
    <mergeCell ref="B84:H84"/>
    <mergeCell ref="B85:H85"/>
    <mergeCell ref="B90:H90"/>
    <mergeCell ref="B51:H51"/>
    <mergeCell ref="B56:H56"/>
    <mergeCell ref="B57:H57"/>
    <mergeCell ref="B62:H62"/>
    <mergeCell ref="B67:H67"/>
    <mergeCell ref="B72:H72"/>
    <mergeCell ref="B25:H25"/>
    <mergeCell ref="B30:H30"/>
    <mergeCell ref="B35:H35"/>
    <mergeCell ref="B40:H40"/>
    <mergeCell ref="B41:H41"/>
    <mergeCell ref="B46:H46"/>
    <mergeCell ref="B7:H7"/>
    <mergeCell ref="B8:H8"/>
    <mergeCell ref="B13:H13"/>
    <mergeCell ref="B18:H18"/>
    <mergeCell ref="B23:H23"/>
    <mergeCell ref="B24:H24"/>
    <mergeCell ref="B1:H1"/>
    <mergeCell ref="B2:H2"/>
    <mergeCell ref="B3:H3"/>
    <mergeCell ref="B4:B5"/>
    <mergeCell ref="C4:F4"/>
    <mergeCell ref="G4:G5"/>
    <mergeCell ref="H4:H5"/>
  </mergeCells>
  <hyperlinks>
    <hyperlink ref="B113" r:id="rId1"/>
  </hyperlinks>
  <pageMargins left="0.70866141732283472" right="0.70866141732283472" top="0.74803149606299213" bottom="0.74803149606299213" header="0.31496062992125984" footer="0.31496062992125984"/>
  <pageSetup paperSize="9" scale="65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Товстюк Ольга Валерьевна</dc:creator>
  <cp:lastModifiedBy>Товстюк Ольга Валерьевна</cp:lastModifiedBy>
  <dcterms:created xsi:type="dcterms:W3CDTF">2024-09-10T15:25:56Z</dcterms:created>
  <dcterms:modified xsi:type="dcterms:W3CDTF">2024-09-10T15:26:53Z</dcterms:modified>
</cp:coreProperties>
</file>